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37B6A27-3096-469B-A294-2F2852BF5846}" xr6:coauthVersionLast="47" xr6:coauthVersionMax="47" xr10:uidLastSave="{00000000-0000-0000-0000-000000000000}"/>
  <bookViews>
    <workbookView xWindow="0" yWindow="990" windowWidth="29010" windowHeight="13005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P8" i="1" s="1"/>
  <c r="Q8" i="1" s="1"/>
  <c r="I5" i="1"/>
  <c r="I6" i="1"/>
  <c r="I8" i="1"/>
  <c r="I4" i="1"/>
  <c r="I7" i="1"/>
  <c r="H8" i="1"/>
  <c r="H7" i="1"/>
  <c r="O7" i="1" s="1"/>
  <c r="P7" i="1" s="1"/>
  <c r="Q7" i="1" s="1"/>
  <c r="H6" i="1"/>
  <c r="M6" i="1" s="1"/>
  <c r="H5" i="1"/>
  <c r="O5" i="1" s="1"/>
  <c r="P5" i="1" s="1"/>
  <c r="Q5" i="1" s="1"/>
  <c r="H4" i="1"/>
  <c r="O4" i="1" s="1"/>
  <c r="G8" i="1"/>
  <c r="G7" i="1"/>
  <c r="K7" i="1" s="1"/>
  <c r="G6" i="1"/>
  <c r="G5" i="1"/>
  <c r="G4" i="1"/>
  <c r="F8" i="1"/>
  <c r="K8" i="1" s="1"/>
  <c r="F7" i="1"/>
  <c r="L7" i="1" s="1"/>
  <c r="F6" i="1"/>
  <c r="F5" i="1"/>
  <c r="K5" i="1" s="1"/>
  <c r="F4" i="1"/>
  <c r="M4" i="1" s="1"/>
  <c r="K4" i="1" l="1"/>
  <c r="L4" i="1"/>
  <c r="K6" i="1"/>
  <c r="N6" i="1" s="1"/>
  <c r="L8" i="1"/>
  <c r="M5" i="1"/>
  <c r="N5" i="1" s="1"/>
  <c r="O6" i="1"/>
  <c r="P6" i="1" s="1"/>
  <c r="Q6" i="1" s="1"/>
  <c r="L6" i="1"/>
  <c r="M7" i="1"/>
  <c r="N7" i="1" s="1"/>
  <c r="L5" i="1"/>
  <c r="M8" i="1"/>
  <c r="N8" i="1" s="1"/>
  <c r="N4" i="1"/>
  <c r="P4" i="1"/>
  <c r="Q4" i="1" s="1"/>
  <c r="Q9" i="1" s="1"/>
</calcChain>
</file>

<file path=xl/sharedStrings.xml><?xml version="1.0" encoding="utf-8"?>
<sst xmlns="http://schemas.openxmlformats.org/spreadsheetml/2006/main" count="35" uniqueCount="31">
  <si>
    <t>№</t>
  </si>
  <si>
    <t>Ед. изм.</t>
  </si>
  <si>
    <t>Кол-во</t>
  </si>
  <si>
    <t>Однородность совокупности значений выявленных цен, используемых в расчете цена контракта</t>
  </si>
  <si>
    <t>Сред. арифмет. цена за единицу &lt;ц&gt;</t>
  </si>
  <si>
    <t xml:space="preserve">Сред. квадра-тичное отклонение  </t>
  </si>
  <si>
    <t xml:space="preserve">Коэфф. вариации цен V (%)  </t>
  </si>
  <si>
    <t>Средневзвешенное значение цены</t>
  </si>
  <si>
    <t>В результате проведенного расчета НМЦК составила, руб.:</t>
  </si>
  <si>
    <t xml:space="preserve">*Определение НМЦК произведено Заказчиком в соответствии с  Приказом Минздрава России от 20 августа N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</si>
  <si>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</si>
  <si>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Наименование</t>
  </si>
  <si>
    <t>Расчет НМЦК*</t>
  </si>
  <si>
    <t>НМЦК с учетом округления цены за единицу (руб.)**</t>
  </si>
  <si>
    <t>НДС, %</t>
  </si>
  <si>
    <t>Цена за единицу изм. (руб.) с НДС</t>
  </si>
  <si>
    <t>Коммерческое предложение (руб./ед.изм.) без НДС</t>
  </si>
  <si>
    <t>Цена за единицу изм. с округлением  до сотых долей после запятой (руб.) с НДС</t>
  </si>
  <si>
    <t>Обоснование цены договора</t>
  </si>
  <si>
    <t>упак</t>
  </si>
  <si>
    <t>Раствор дилюента ERBA Dil 5P, 20 литров</t>
  </si>
  <si>
    <t>Лизирующий раствор ERBA Diff 5P, 0,5 литра</t>
  </si>
  <si>
    <t>Лизирующий раствор ERBA Lyse 5P, 0,5 литра</t>
  </si>
  <si>
    <t>Лизирующий раствор ERBA Lyse Diff , 1 литр</t>
  </si>
  <si>
    <t>Очищающий раствор ERBA Cleaner, 50 мл</t>
  </si>
  <si>
    <t>КП-26-06-6227 от 19.06.2026</t>
  </si>
  <si>
    <t>КП-26-06-6247 от 19.06.2026</t>
  </si>
  <si>
    <t>КП-26-06-6249 от 19.06.2026</t>
  </si>
  <si>
    <t>Данные реестра контрактов</t>
  </si>
  <si>
    <t>№ 2583506524725000006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</si>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</sst>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8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9" fillId="0" borderId="0"/>
  </cellStyleXfs>
  <cellXfs count="3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_Лист1" xfId="3" xr:uid="{0E7086E8-3D28-47A9-9808-360A60BE5B4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" name="Text Box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" name="Text Box 3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" name="Text Box 3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" name="Text Box 3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" name="Text Box 3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" name="Text Box 3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" name="Text Box 3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" name="Text Box 3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" name="Text Box 30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" name="Text Box 3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" name="Text Box 3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" name="Text Box 2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" name="Text Box 2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" name="Text Box 29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" name="Text Box 2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" name="Text Box 29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" name="Text Box 29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" name="Text Box 29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" name="Text Box 29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" name="Text Box 28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" name="Text Box 28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" name="Text Box 28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" name="Text Box 28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" name="Text Box 28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" name="Text Box 28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" name="Text Box 28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" name="Text Box 28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2" name="Text Box 28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3" name="Text Box 28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4" name="Text Box 27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5" name="Text Box 27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7" name="Text Box 27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8" name="Text Box 27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9" name="Text Box 27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1" name="Text Box 27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2" name="Text Box 27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4" name="Text Box 26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5" name="Text Box 26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6" name="Text Box 26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7" name="Text Box 26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8" name="Text Box 26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9" name="Text Box 26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0" name="Text Box 26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1" name="Text Box 26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2" name="Text Box 26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3" name="Text Box 26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4" name="Text Box 25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5" name="Text Box 2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6" name="Text Box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8" name="Text Box 25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9" name="Text Box 25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0" name="Text Box 25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1" name="Text Box 25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2" name="Text Box 25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3" name="Text Box 25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4" name="Text Box 24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5" name="Text Box 24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6" name="Text Box 2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7" name="Text Box 24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8" name="Text Box 24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9" name="Text Box 24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0" name="Text Box 24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1" name="Text Box 2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2" name="Text Box 24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3" name="Text Box 24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4" name="Text Box 2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5" name="Text Box 23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6" name="Text Box 23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7" name="Text Box 23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8" name="Text Box 23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9" name="Text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3" name="Text 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5" name="Text 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6" name="Text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0" name="Text 1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1" name="Text 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2" name="Text 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3" name="Text 1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4" name="Text 1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5" name="Text 1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6" name="Text 1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7" name="Text 1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8" name="Text 2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9" name="Text 2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0" name="Text 2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1" name="Text 2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2" name="Text 2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3" name="Text 2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4" name="Text 2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5" name="Text 2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6" name="Text 2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7" name="Text 2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8" name="Text 30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9" name="Text 3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0" name="Text 3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1" name="Text 3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2" name="Text 3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3" name="Text 35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4" name="Text 3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5" name="Text 37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6" name="Text 38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7" name="Text 4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" name="Text 4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" name="Text 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" name="Text 4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" name="Text 4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" name="Text 4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" name="Text 4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" name="Text 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" name="Text 4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" name="Text 4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" name="Text 50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" name="Text 5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" name="Text 5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" name="Text 5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" name="Text 5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" name="Text 5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" name="Text 5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4" name="Text 5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5" name="Text 5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6" name="Text 59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7" name="Text 6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8" name="Text 6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9" name="Text 6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0" name="Text 6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1" name="Text 6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2" name="Text 6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3" name="Text 6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4" name="Text 6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5" name="Text 6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6" name="Text 6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7" name="Text 7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8" name="Text 7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9" name="Text 7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0" name="Text 7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1" name="Text 7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2" name="Text 7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3" name="Text 7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4" name="Text 7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5" name="Text 78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6" name="Text Box 31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7" name="Text 3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0" y="43529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125730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workbookViewId="0">
      <selection activeCell="Q9" sqref="Q9"/>
    </sheetView>
  </sheetViews>
  <sheetFormatPr defaultRowHeight="51.75" customHeight="1" x14ac:dyDescent="0.2"/>
  <cols>
    <col min="1" max="1" width="4.5703125" style="1" customWidth="1"/>
    <col min="2" max="2" width="36.42578125" style="10" customWidth="1"/>
    <col min="3" max="3" width="7.140625" style="1" customWidth="1"/>
    <col min="4" max="5" width="8.7109375" style="1" customWidth="1"/>
    <col min="6" max="6" width="15.28515625" style="1" customWidth="1"/>
    <col min="7" max="14" width="16" style="1" customWidth="1"/>
    <col min="15" max="16" width="15.85546875" style="1" customWidth="1"/>
    <col min="17" max="17" width="20.5703125" style="1" customWidth="1"/>
    <col min="18" max="264" width="9.140625" style="1"/>
    <col min="265" max="265" width="4.5703125" style="1" customWidth="1"/>
    <col min="266" max="266" width="53.7109375" style="1" customWidth="1"/>
    <col min="267" max="267" width="7.140625" style="1" customWidth="1"/>
    <col min="268" max="268" width="8.7109375" style="1" customWidth="1"/>
    <col min="269" max="269" width="21.5703125" style="1" customWidth="1"/>
    <col min="270" max="270" width="21.28515625" style="1" customWidth="1"/>
    <col min="271" max="271" width="21" style="1" customWidth="1"/>
    <col min="272" max="272" width="15.85546875" style="1" customWidth="1"/>
    <col min="273" max="273" width="20.5703125" style="1" customWidth="1"/>
    <col min="274" max="520" width="9.140625" style="1"/>
    <col min="521" max="521" width="4.5703125" style="1" customWidth="1"/>
    <col min="522" max="522" width="53.7109375" style="1" customWidth="1"/>
    <col min="523" max="523" width="7.140625" style="1" customWidth="1"/>
    <col min="524" max="524" width="8.7109375" style="1" customWidth="1"/>
    <col min="525" max="525" width="21.5703125" style="1" customWidth="1"/>
    <col min="526" max="526" width="21.28515625" style="1" customWidth="1"/>
    <col min="527" max="527" width="21" style="1" customWidth="1"/>
    <col min="528" max="528" width="15.85546875" style="1" customWidth="1"/>
    <col min="529" max="529" width="20.5703125" style="1" customWidth="1"/>
    <col min="530" max="776" width="9.140625" style="1"/>
    <col min="777" max="777" width="4.5703125" style="1" customWidth="1"/>
    <col min="778" max="778" width="53.7109375" style="1" customWidth="1"/>
    <col min="779" max="779" width="7.140625" style="1" customWidth="1"/>
    <col min="780" max="780" width="8.7109375" style="1" customWidth="1"/>
    <col min="781" max="781" width="21.5703125" style="1" customWidth="1"/>
    <col min="782" max="782" width="21.28515625" style="1" customWidth="1"/>
    <col min="783" max="783" width="21" style="1" customWidth="1"/>
    <col min="784" max="784" width="15.85546875" style="1" customWidth="1"/>
    <col min="785" max="785" width="20.5703125" style="1" customWidth="1"/>
    <col min="786" max="1032" width="9.140625" style="1"/>
    <col min="1033" max="1033" width="4.5703125" style="1" customWidth="1"/>
    <col min="1034" max="1034" width="53.7109375" style="1" customWidth="1"/>
    <col min="1035" max="1035" width="7.140625" style="1" customWidth="1"/>
    <col min="1036" max="1036" width="8.7109375" style="1" customWidth="1"/>
    <col min="1037" max="1037" width="21.5703125" style="1" customWidth="1"/>
    <col min="1038" max="1038" width="21.28515625" style="1" customWidth="1"/>
    <col min="1039" max="1039" width="21" style="1" customWidth="1"/>
    <col min="1040" max="1040" width="15.85546875" style="1" customWidth="1"/>
    <col min="1041" max="1041" width="20.5703125" style="1" customWidth="1"/>
    <col min="1042" max="1288" width="9.140625" style="1"/>
    <col min="1289" max="1289" width="4.5703125" style="1" customWidth="1"/>
    <col min="1290" max="1290" width="53.7109375" style="1" customWidth="1"/>
    <col min="1291" max="1291" width="7.140625" style="1" customWidth="1"/>
    <col min="1292" max="1292" width="8.7109375" style="1" customWidth="1"/>
    <col min="1293" max="1293" width="21.5703125" style="1" customWidth="1"/>
    <col min="1294" max="1294" width="21.28515625" style="1" customWidth="1"/>
    <col min="1295" max="1295" width="21" style="1" customWidth="1"/>
    <col min="1296" max="1296" width="15.85546875" style="1" customWidth="1"/>
    <col min="1297" max="1297" width="20.5703125" style="1" customWidth="1"/>
    <col min="1298" max="1544" width="9.140625" style="1"/>
    <col min="1545" max="1545" width="4.5703125" style="1" customWidth="1"/>
    <col min="1546" max="1546" width="53.7109375" style="1" customWidth="1"/>
    <col min="1547" max="1547" width="7.140625" style="1" customWidth="1"/>
    <col min="1548" max="1548" width="8.7109375" style="1" customWidth="1"/>
    <col min="1549" max="1549" width="21.5703125" style="1" customWidth="1"/>
    <col min="1550" max="1550" width="21.28515625" style="1" customWidth="1"/>
    <col min="1551" max="1551" width="21" style="1" customWidth="1"/>
    <col min="1552" max="1552" width="15.85546875" style="1" customWidth="1"/>
    <col min="1553" max="1553" width="20.5703125" style="1" customWidth="1"/>
    <col min="1554" max="1800" width="9.140625" style="1"/>
    <col min="1801" max="1801" width="4.5703125" style="1" customWidth="1"/>
    <col min="1802" max="1802" width="53.7109375" style="1" customWidth="1"/>
    <col min="1803" max="1803" width="7.140625" style="1" customWidth="1"/>
    <col min="1804" max="1804" width="8.7109375" style="1" customWidth="1"/>
    <col min="1805" max="1805" width="21.5703125" style="1" customWidth="1"/>
    <col min="1806" max="1806" width="21.28515625" style="1" customWidth="1"/>
    <col min="1807" max="1807" width="21" style="1" customWidth="1"/>
    <col min="1808" max="1808" width="15.85546875" style="1" customWidth="1"/>
    <col min="1809" max="1809" width="20.5703125" style="1" customWidth="1"/>
    <col min="1810" max="2056" width="9.140625" style="1"/>
    <col min="2057" max="2057" width="4.5703125" style="1" customWidth="1"/>
    <col min="2058" max="2058" width="53.7109375" style="1" customWidth="1"/>
    <col min="2059" max="2059" width="7.140625" style="1" customWidth="1"/>
    <col min="2060" max="2060" width="8.7109375" style="1" customWidth="1"/>
    <col min="2061" max="2061" width="21.5703125" style="1" customWidth="1"/>
    <col min="2062" max="2062" width="21.28515625" style="1" customWidth="1"/>
    <col min="2063" max="2063" width="21" style="1" customWidth="1"/>
    <col min="2064" max="2064" width="15.85546875" style="1" customWidth="1"/>
    <col min="2065" max="2065" width="20.5703125" style="1" customWidth="1"/>
    <col min="2066" max="2312" width="9.140625" style="1"/>
    <col min="2313" max="2313" width="4.5703125" style="1" customWidth="1"/>
    <col min="2314" max="2314" width="53.7109375" style="1" customWidth="1"/>
    <col min="2315" max="2315" width="7.140625" style="1" customWidth="1"/>
    <col min="2316" max="2316" width="8.7109375" style="1" customWidth="1"/>
    <col min="2317" max="2317" width="21.5703125" style="1" customWidth="1"/>
    <col min="2318" max="2318" width="21.28515625" style="1" customWidth="1"/>
    <col min="2319" max="2319" width="21" style="1" customWidth="1"/>
    <col min="2320" max="2320" width="15.85546875" style="1" customWidth="1"/>
    <col min="2321" max="2321" width="20.5703125" style="1" customWidth="1"/>
    <col min="2322" max="2568" width="9.140625" style="1"/>
    <col min="2569" max="2569" width="4.5703125" style="1" customWidth="1"/>
    <col min="2570" max="2570" width="53.7109375" style="1" customWidth="1"/>
    <col min="2571" max="2571" width="7.140625" style="1" customWidth="1"/>
    <col min="2572" max="2572" width="8.7109375" style="1" customWidth="1"/>
    <col min="2573" max="2573" width="21.5703125" style="1" customWidth="1"/>
    <col min="2574" max="2574" width="21.28515625" style="1" customWidth="1"/>
    <col min="2575" max="2575" width="21" style="1" customWidth="1"/>
    <col min="2576" max="2576" width="15.85546875" style="1" customWidth="1"/>
    <col min="2577" max="2577" width="20.5703125" style="1" customWidth="1"/>
    <col min="2578" max="2824" width="9.140625" style="1"/>
    <col min="2825" max="2825" width="4.5703125" style="1" customWidth="1"/>
    <col min="2826" max="2826" width="53.7109375" style="1" customWidth="1"/>
    <col min="2827" max="2827" width="7.140625" style="1" customWidth="1"/>
    <col min="2828" max="2828" width="8.7109375" style="1" customWidth="1"/>
    <col min="2829" max="2829" width="21.5703125" style="1" customWidth="1"/>
    <col min="2830" max="2830" width="21.28515625" style="1" customWidth="1"/>
    <col min="2831" max="2831" width="21" style="1" customWidth="1"/>
    <col min="2832" max="2832" width="15.85546875" style="1" customWidth="1"/>
    <col min="2833" max="2833" width="20.5703125" style="1" customWidth="1"/>
    <col min="2834" max="3080" width="9.140625" style="1"/>
    <col min="3081" max="3081" width="4.5703125" style="1" customWidth="1"/>
    <col min="3082" max="3082" width="53.7109375" style="1" customWidth="1"/>
    <col min="3083" max="3083" width="7.140625" style="1" customWidth="1"/>
    <col min="3084" max="3084" width="8.7109375" style="1" customWidth="1"/>
    <col min="3085" max="3085" width="21.5703125" style="1" customWidth="1"/>
    <col min="3086" max="3086" width="21.28515625" style="1" customWidth="1"/>
    <col min="3087" max="3087" width="21" style="1" customWidth="1"/>
    <col min="3088" max="3088" width="15.85546875" style="1" customWidth="1"/>
    <col min="3089" max="3089" width="20.5703125" style="1" customWidth="1"/>
    <col min="3090" max="3336" width="9.140625" style="1"/>
    <col min="3337" max="3337" width="4.5703125" style="1" customWidth="1"/>
    <col min="3338" max="3338" width="53.7109375" style="1" customWidth="1"/>
    <col min="3339" max="3339" width="7.140625" style="1" customWidth="1"/>
    <col min="3340" max="3340" width="8.7109375" style="1" customWidth="1"/>
    <col min="3341" max="3341" width="21.5703125" style="1" customWidth="1"/>
    <col min="3342" max="3342" width="21.28515625" style="1" customWidth="1"/>
    <col min="3343" max="3343" width="21" style="1" customWidth="1"/>
    <col min="3344" max="3344" width="15.85546875" style="1" customWidth="1"/>
    <col min="3345" max="3345" width="20.5703125" style="1" customWidth="1"/>
    <col min="3346" max="3592" width="9.140625" style="1"/>
    <col min="3593" max="3593" width="4.5703125" style="1" customWidth="1"/>
    <col min="3594" max="3594" width="53.7109375" style="1" customWidth="1"/>
    <col min="3595" max="3595" width="7.140625" style="1" customWidth="1"/>
    <col min="3596" max="3596" width="8.7109375" style="1" customWidth="1"/>
    <col min="3597" max="3597" width="21.5703125" style="1" customWidth="1"/>
    <col min="3598" max="3598" width="21.28515625" style="1" customWidth="1"/>
    <col min="3599" max="3599" width="21" style="1" customWidth="1"/>
    <col min="3600" max="3600" width="15.85546875" style="1" customWidth="1"/>
    <col min="3601" max="3601" width="20.5703125" style="1" customWidth="1"/>
    <col min="3602" max="3848" width="9.140625" style="1"/>
    <col min="3849" max="3849" width="4.5703125" style="1" customWidth="1"/>
    <col min="3850" max="3850" width="53.7109375" style="1" customWidth="1"/>
    <col min="3851" max="3851" width="7.140625" style="1" customWidth="1"/>
    <col min="3852" max="3852" width="8.7109375" style="1" customWidth="1"/>
    <col min="3853" max="3853" width="21.5703125" style="1" customWidth="1"/>
    <col min="3854" max="3854" width="21.28515625" style="1" customWidth="1"/>
    <col min="3855" max="3855" width="21" style="1" customWidth="1"/>
    <col min="3856" max="3856" width="15.85546875" style="1" customWidth="1"/>
    <col min="3857" max="3857" width="20.5703125" style="1" customWidth="1"/>
    <col min="3858" max="4104" width="9.140625" style="1"/>
    <col min="4105" max="4105" width="4.5703125" style="1" customWidth="1"/>
    <col min="4106" max="4106" width="53.7109375" style="1" customWidth="1"/>
    <col min="4107" max="4107" width="7.140625" style="1" customWidth="1"/>
    <col min="4108" max="4108" width="8.7109375" style="1" customWidth="1"/>
    <col min="4109" max="4109" width="21.5703125" style="1" customWidth="1"/>
    <col min="4110" max="4110" width="21.28515625" style="1" customWidth="1"/>
    <col min="4111" max="4111" width="21" style="1" customWidth="1"/>
    <col min="4112" max="4112" width="15.85546875" style="1" customWidth="1"/>
    <col min="4113" max="4113" width="20.5703125" style="1" customWidth="1"/>
    <col min="4114" max="4360" width="9.140625" style="1"/>
    <col min="4361" max="4361" width="4.5703125" style="1" customWidth="1"/>
    <col min="4362" max="4362" width="53.7109375" style="1" customWidth="1"/>
    <col min="4363" max="4363" width="7.140625" style="1" customWidth="1"/>
    <col min="4364" max="4364" width="8.7109375" style="1" customWidth="1"/>
    <col min="4365" max="4365" width="21.5703125" style="1" customWidth="1"/>
    <col min="4366" max="4366" width="21.28515625" style="1" customWidth="1"/>
    <col min="4367" max="4367" width="21" style="1" customWidth="1"/>
    <col min="4368" max="4368" width="15.85546875" style="1" customWidth="1"/>
    <col min="4369" max="4369" width="20.5703125" style="1" customWidth="1"/>
    <col min="4370" max="4616" width="9.140625" style="1"/>
    <col min="4617" max="4617" width="4.5703125" style="1" customWidth="1"/>
    <col min="4618" max="4618" width="53.7109375" style="1" customWidth="1"/>
    <col min="4619" max="4619" width="7.140625" style="1" customWidth="1"/>
    <col min="4620" max="4620" width="8.7109375" style="1" customWidth="1"/>
    <col min="4621" max="4621" width="21.5703125" style="1" customWidth="1"/>
    <col min="4622" max="4622" width="21.28515625" style="1" customWidth="1"/>
    <col min="4623" max="4623" width="21" style="1" customWidth="1"/>
    <col min="4624" max="4624" width="15.85546875" style="1" customWidth="1"/>
    <col min="4625" max="4625" width="20.5703125" style="1" customWidth="1"/>
    <col min="4626" max="4872" width="9.140625" style="1"/>
    <col min="4873" max="4873" width="4.5703125" style="1" customWidth="1"/>
    <col min="4874" max="4874" width="53.7109375" style="1" customWidth="1"/>
    <col min="4875" max="4875" width="7.140625" style="1" customWidth="1"/>
    <col min="4876" max="4876" width="8.7109375" style="1" customWidth="1"/>
    <col min="4877" max="4877" width="21.5703125" style="1" customWidth="1"/>
    <col min="4878" max="4878" width="21.28515625" style="1" customWidth="1"/>
    <col min="4879" max="4879" width="21" style="1" customWidth="1"/>
    <col min="4880" max="4880" width="15.85546875" style="1" customWidth="1"/>
    <col min="4881" max="4881" width="20.5703125" style="1" customWidth="1"/>
    <col min="4882" max="5128" width="9.140625" style="1"/>
    <col min="5129" max="5129" width="4.5703125" style="1" customWidth="1"/>
    <col min="5130" max="5130" width="53.7109375" style="1" customWidth="1"/>
    <col min="5131" max="5131" width="7.140625" style="1" customWidth="1"/>
    <col min="5132" max="5132" width="8.7109375" style="1" customWidth="1"/>
    <col min="5133" max="5133" width="21.5703125" style="1" customWidth="1"/>
    <col min="5134" max="5134" width="21.28515625" style="1" customWidth="1"/>
    <col min="5135" max="5135" width="21" style="1" customWidth="1"/>
    <col min="5136" max="5136" width="15.85546875" style="1" customWidth="1"/>
    <col min="5137" max="5137" width="20.5703125" style="1" customWidth="1"/>
    <col min="5138" max="5384" width="9.140625" style="1"/>
    <col min="5385" max="5385" width="4.5703125" style="1" customWidth="1"/>
    <col min="5386" max="5386" width="53.7109375" style="1" customWidth="1"/>
    <col min="5387" max="5387" width="7.140625" style="1" customWidth="1"/>
    <col min="5388" max="5388" width="8.7109375" style="1" customWidth="1"/>
    <col min="5389" max="5389" width="21.5703125" style="1" customWidth="1"/>
    <col min="5390" max="5390" width="21.28515625" style="1" customWidth="1"/>
    <col min="5391" max="5391" width="21" style="1" customWidth="1"/>
    <col min="5392" max="5392" width="15.85546875" style="1" customWidth="1"/>
    <col min="5393" max="5393" width="20.5703125" style="1" customWidth="1"/>
    <col min="5394" max="5640" width="9.140625" style="1"/>
    <col min="5641" max="5641" width="4.5703125" style="1" customWidth="1"/>
    <col min="5642" max="5642" width="53.7109375" style="1" customWidth="1"/>
    <col min="5643" max="5643" width="7.140625" style="1" customWidth="1"/>
    <col min="5644" max="5644" width="8.7109375" style="1" customWidth="1"/>
    <col min="5645" max="5645" width="21.5703125" style="1" customWidth="1"/>
    <col min="5646" max="5646" width="21.28515625" style="1" customWidth="1"/>
    <col min="5647" max="5647" width="21" style="1" customWidth="1"/>
    <col min="5648" max="5648" width="15.85546875" style="1" customWidth="1"/>
    <col min="5649" max="5649" width="20.5703125" style="1" customWidth="1"/>
    <col min="5650" max="5896" width="9.140625" style="1"/>
    <col min="5897" max="5897" width="4.5703125" style="1" customWidth="1"/>
    <col min="5898" max="5898" width="53.7109375" style="1" customWidth="1"/>
    <col min="5899" max="5899" width="7.140625" style="1" customWidth="1"/>
    <col min="5900" max="5900" width="8.7109375" style="1" customWidth="1"/>
    <col min="5901" max="5901" width="21.5703125" style="1" customWidth="1"/>
    <col min="5902" max="5902" width="21.28515625" style="1" customWidth="1"/>
    <col min="5903" max="5903" width="21" style="1" customWidth="1"/>
    <col min="5904" max="5904" width="15.85546875" style="1" customWidth="1"/>
    <col min="5905" max="5905" width="20.5703125" style="1" customWidth="1"/>
    <col min="5906" max="6152" width="9.140625" style="1"/>
    <col min="6153" max="6153" width="4.5703125" style="1" customWidth="1"/>
    <col min="6154" max="6154" width="53.7109375" style="1" customWidth="1"/>
    <col min="6155" max="6155" width="7.140625" style="1" customWidth="1"/>
    <col min="6156" max="6156" width="8.7109375" style="1" customWidth="1"/>
    <col min="6157" max="6157" width="21.5703125" style="1" customWidth="1"/>
    <col min="6158" max="6158" width="21.28515625" style="1" customWidth="1"/>
    <col min="6159" max="6159" width="21" style="1" customWidth="1"/>
    <col min="6160" max="6160" width="15.85546875" style="1" customWidth="1"/>
    <col min="6161" max="6161" width="20.5703125" style="1" customWidth="1"/>
    <col min="6162" max="6408" width="9.140625" style="1"/>
    <col min="6409" max="6409" width="4.5703125" style="1" customWidth="1"/>
    <col min="6410" max="6410" width="53.7109375" style="1" customWidth="1"/>
    <col min="6411" max="6411" width="7.140625" style="1" customWidth="1"/>
    <col min="6412" max="6412" width="8.7109375" style="1" customWidth="1"/>
    <col min="6413" max="6413" width="21.5703125" style="1" customWidth="1"/>
    <col min="6414" max="6414" width="21.28515625" style="1" customWidth="1"/>
    <col min="6415" max="6415" width="21" style="1" customWidth="1"/>
    <col min="6416" max="6416" width="15.85546875" style="1" customWidth="1"/>
    <col min="6417" max="6417" width="20.5703125" style="1" customWidth="1"/>
    <col min="6418" max="6664" width="9.140625" style="1"/>
    <col min="6665" max="6665" width="4.5703125" style="1" customWidth="1"/>
    <col min="6666" max="6666" width="53.7109375" style="1" customWidth="1"/>
    <col min="6667" max="6667" width="7.140625" style="1" customWidth="1"/>
    <col min="6668" max="6668" width="8.7109375" style="1" customWidth="1"/>
    <col min="6669" max="6669" width="21.5703125" style="1" customWidth="1"/>
    <col min="6670" max="6670" width="21.28515625" style="1" customWidth="1"/>
    <col min="6671" max="6671" width="21" style="1" customWidth="1"/>
    <col min="6672" max="6672" width="15.85546875" style="1" customWidth="1"/>
    <col min="6673" max="6673" width="20.5703125" style="1" customWidth="1"/>
    <col min="6674" max="6920" width="9.140625" style="1"/>
    <col min="6921" max="6921" width="4.5703125" style="1" customWidth="1"/>
    <col min="6922" max="6922" width="53.7109375" style="1" customWidth="1"/>
    <col min="6923" max="6923" width="7.140625" style="1" customWidth="1"/>
    <col min="6924" max="6924" width="8.7109375" style="1" customWidth="1"/>
    <col min="6925" max="6925" width="21.5703125" style="1" customWidth="1"/>
    <col min="6926" max="6926" width="21.28515625" style="1" customWidth="1"/>
    <col min="6927" max="6927" width="21" style="1" customWidth="1"/>
    <col min="6928" max="6928" width="15.85546875" style="1" customWidth="1"/>
    <col min="6929" max="6929" width="20.5703125" style="1" customWidth="1"/>
    <col min="6930" max="7176" width="9.140625" style="1"/>
    <col min="7177" max="7177" width="4.5703125" style="1" customWidth="1"/>
    <col min="7178" max="7178" width="53.7109375" style="1" customWidth="1"/>
    <col min="7179" max="7179" width="7.140625" style="1" customWidth="1"/>
    <col min="7180" max="7180" width="8.7109375" style="1" customWidth="1"/>
    <col min="7181" max="7181" width="21.5703125" style="1" customWidth="1"/>
    <col min="7182" max="7182" width="21.28515625" style="1" customWidth="1"/>
    <col min="7183" max="7183" width="21" style="1" customWidth="1"/>
    <col min="7184" max="7184" width="15.85546875" style="1" customWidth="1"/>
    <col min="7185" max="7185" width="20.5703125" style="1" customWidth="1"/>
    <col min="7186" max="7432" width="9.140625" style="1"/>
    <col min="7433" max="7433" width="4.5703125" style="1" customWidth="1"/>
    <col min="7434" max="7434" width="53.7109375" style="1" customWidth="1"/>
    <col min="7435" max="7435" width="7.140625" style="1" customWidth="1"/>
    <col min="7436" max="7436" width="8.7109375" style="1" customWidth="1"/>
    <col min="7437" max="7437" width="21.5703125" style="1" customWidth="1"/>
    <col min="7438" max="7438" width="21.28515625" style="1" customWidth="1"/>
    <col min="7439" max="7439" width="21" style="1" customWidth="1"/>
    <col min="7440" max="7440" width="15.85546875" style="1" customWidth="1"/>
    <col min="7441" max="7441" width="20.5703125" style="1" customWidth="1"/>
    <col min="7442" max="7688" width="9.140625" style="1"/>
    <col min="7689" max="7689" width="4.5703125" style="1" customWidth="1"/>
    <col min="7690" max="7690" width="53.7109375" style="1" customWidth="1"/>
    <col min="7691" max="7691" width="7.140625" style="1" customWidth="1"/>
    <col min="7692" max="7692" width="8.7109375" style="1" customWidth="1"/>
    <col min="7693" max="7693" width="21.5703125" style="1" customWidth="1"/>
    <col min="7694" max="7694" width="21.28515625" style="1" customWidth="1"/>
    <col min="7695" max="7695" width="21" style="1" customWidth="1"/>
    <col min="7696" max="7696" width="15.85546875" style="1" customWidth="1"/>
    <col min="7697" max="7697" width="20.5703125" style="1" customWidth="1"/>
    <col min="7698" max="7944" width="9.140625" style="1"/>
    <col min="7945" max="7945" width="4.5703125" style="1" customWidth="1"/>
    <col min="7946" max="7946" width="53.7109375" style="1" customWidth="1"/>
    <col min="7947" max="7947" width="7.140625" style="1" customWidth="1"/>
    <col min="7948" max="7948" width="8.7109375" style="1" customWidth="1"/>
    <col min="7949" max="7949" width="21.5703125" style="1" customWidth="1"/>
    <col min="7950" max="7950" width="21.28515625" style="1" customWidth="1"/>
    <col min="7951" max="7951" width="21" style="1" customWidth="1"/>
    <col min="7952" max="7952" width="15.85546875" style="1" customWidth="1"/>
    <col min="7953" max="7953" width="20.5703125" style="1" customWidth="1"/>
    <col min="7954" max="8200" width="9.140625" style="1"/>
    <col min="8201" max="8201" width="4.5703125" style="1" customWidth="1"/>
    <col min="8202" max="8202" width="53.7109375" style="1" customWidth="1"/>
    <col min="8203" max="8203" width="7.140625" style="1" customWidth="1"/>
    <col min="8204" max="8204" width="8.7109375" style="1" customWidth="1"/>
    <col min="8205" max="8205" width="21.5703125" style="1" customWidth="1"/>
    <col min="8206" max="8206" width="21.28515625" style="1" customWidth="1"/>
    <col min="8207" max="8207" width="21" style="1" customWidth="1"/>
    <col min="8208" max="8208" width="15.85546875" style="1" customWidth="1"/>
    <col min="8209" max="8209" width="20.5703125" style="1" customWidth="1"/>
    <col min="8210" max="8456" width="9.140625" style="1"/>
    <col min="8457" max="8457" width="4.5703125" style="1" customWidth="1"/>
    <col min="8458" max="8458" width="53.7109375" style="1" customWidth="1"/>
    <col min="8459" max="8459" width="7.140625" style="1" customWidth="1"/>
    <col min="8460" max="8460" width="8.7109375" style="1" customWidth="1"/>
    <col min="8461" max="8461" width="21.5703125" style="1" customWidth="1"/>
    <col min="8462" max="8462" width="21.28515625" style="1" customWidth="1"/>
    <col min="8463" max="8463" width="21" style="1" customWidth="1"/>
    <col min="8464" max="8464" width="15.85546875" style="1" customWidth="1"/>
    <col min="8465" max="8465" width="20.5703125" style="1" customWidth="1"/>
    <col min="8466" max="8712" width="9.140625" style="1"/>
    <col min="8713" max="8713" width="4.5703125" style="1" customWidth="1"/>
    <col min="8714" max="8714" width="53.7109375" style="1" customWidth="1"/>
    <col min="8715" max="8715" width="7.140625" style="1" customWidth="1"/>
    <col min="8716" max="8716" width="8.7109375" style="1" customWidth="1"/>
    <col min="8717" max="8717" width="21.5703125" style="1" customWidth="1"/>
    <col min="8718" max="8718" width="21.28515625" style="1" customWidth="1"/>
    <col min="8719" max="8719" width="21" style="1" customWidth="1"/>
    <col min="8720" max="8720" width="15.85546875" style="1" customWidth="1"/>
    <col min="8721" max="8721" width="20.5703125" style="1" customWidth="1"/>
    <col min="8722" max="8968" width="9.140625" style="1"/>
    <col min="8969" max="8969" width="4.5703125" style="1" customWidth="1"/>
    <col min="8970" max="8970" width="53.7109375" style="1" customWidth="1"/>
    <col min="8971" max="8971" width="7.140625" style="1" customWidth="1"/>
    <col min="8972" max="8972" width="8.7109375" style="1" customWidth="1"/>
    <col min="8973" max="8973" width="21.5703125" style="1" customWidth="1"/>
    <col min="8974" max="8974" width="21.28515625" style="1" customWidth="1"/>
    <col min="8975" max="8975" width="21" style="1" customWidth="1"/>
    <col min="8976" max="8976" width="15.85546875" style="1" customWidth="1"/>
    <col min="8977" max="8977" width="20.5703125" style="1" customWidth="1"/>
    <col min="8978" max="9224" width="9.140625" style="1"/>
    <col min="9225" max="9225" width="4.5703125" style="1" customWidth="1"/>
    <col min="9226" max="9226" width="53.7109375" style="1" customWidth="1"/>
    <col min="9227" max="9227" width="7.140625" style="1" customWidth="1"/>
    <col min="9228" max="9228" width="8.7109375" style="1" customWidth="1"/>
    <col min="9229" max="9229" width="21.5703125" style="1" customWidth="1"/>
    <col min="9230" max="9230" width="21.28515625" style="1" customWidth="1"/>
    <col min="9231" max="9231" width="21" style="1" customWidth="1"/>
    <col min="9232" max="9232" width="15.85546875" style="1" customWidth="1"/>
    <col min="9233" max="9233" width="20.5703125" style="1" customWidth="1"/>
    <col min="9234" max="9480" width="9.140625" style="1"/>
    <col min="9481" max="9481" width="4.5703125" style="1" customWidth="1"/>
    <col min="9482" max="9482" width="53.7109375" style="1" customWidth="1"/>
    <col min="9483" max="9483" width="7.140625" style="1" customWidth="1"/>
    <col min="9484" max="9484" width="8.7109375" style="1" customWidth="1"/>
    <col min="9485" max="9485" width="21.5703125" style="1" customWidth="1"/>
    <col min="9486" max="9486" width="21.28515625" style="1" customWidth="1"/>
    <col min="9487" max="9487" width="21" style="1" customWidth="1"/>
    <col min="9488" max="9488" width="15.85546875" style="1" customWidth="1"/>
    <col min="9489" max="9489" width="20.5703125" style="1" customWidth="1"/>
    <col min="9490" max="9736" width="9.140625" style="1"/>
    <col min="9737" max="9737" width="4.5703125" style="1" customWidth="1"/>
    <col min="9738" max="9738" width="53.7109375" style="1" customWidth="1"/>
    <col min="9739" max="9739" width="7.140625" style="1" customWidth="1"/>
    <col min="9740" max="9740" width="8.7109375" style="1" customWidth="1"/>
    <col min="9741" max="9741" width="21.5703125" style="1" customWidth="1"/>
    <col min="9742" max="9742" width="21.28515625" style="1" customWidth="1"/>
    <col min="9743" max="9743" width="21" style="1" customWidth="1"/>
    <col min="9744" max="9744" width="15.85546875" style="1" customWidth="1"/>
    <col min="9745" max="9745" width="20.5703125" style="1" customWidth="1"/>
    <col min="9746" max="9992" width="9.140625" style="1"/>
    <col min="9993" max="9993" width="4.5703125" style="1" customWidth="1"/>
    <col min="9994" max="9994" width="53.7109375" style="1" customWidth="1"/>
    <col min="9995" max="9995" width="7.140625" style="1" customWidth="1"/>
    <col min="9996" max="9996" width="8.7109375" style="1" customWidth="1"/>
    <col min="9997" max="9997" width="21.5703125" style="1" customWidth="1"/>
    <col min="9998" max="9998" width="21.28515625" style="1" customWidth="1"/>
    <col min="9999" max="9999" width="21" style="1" customWidth="1"/>
    <col min="10000" max="10000" width="15.85546875" style="1" customWidth="1"/>
    <col min="10001" max="10001" width="20.5703125" style="1" customWidth="1"/>
    <col min="10002" max="10248" width="9.140625" style="1"/>
    <col min="10249" max="10249" width="4.5703125" style="1" customWidth="1"/>
    <col min="10250" max="10250" width="53.7109375" style="1" customWidth="1"/>
    <col min="10251" max="10251" width="7.140625" style="1" customWidth="1"/>
    <col min="10252" max="10252" width="8.7109375" style="1" customWidth="1"/>
    <col min="10253" max="10253" width="21.5703125" style="1" customWidth="1"/>
    <col min="10254" max="10254" width="21.28515625" style="1" customWidth="1"/>
    <col min="10255" max="10255" width="21" style="1" customWidth="1"/>
    <col min="10256" max="10256" width="15.85546875" style="1" customWidth="1"/>
    <col min="10257" max="10257" width="20.5703125" style="1" customWidth="1"/>
    <col min="10258" max="10504" width="9.140625" style="1"/>
    <col min="10505" max="10505" width="4.5703125" style="1" customWidth="1"/>
    <col min="10506" max="10506" width="53.7109375" style="1" customWidth="1"/>
    <col min="10507" max="10507" width="7.140625" style="1" customWidth="1"/>
    <col min="10508" max="10508" width="8.7109375" style="1" customWidth="1"/>
    <col min="10509" max="10509" width="21.5703125" style="1" customWidth="1"/>
    <col min="10510" max="10510" width="21.28515625" style="1" customWidth="1"/>
    <col min="10511" max="10511" width="21" style="1" customWidth="1"/>
    <col min="10512" max="10512" width="15.85546875" style="1" customWidth="1"/>
    <col min="10513" max="10513" width="20.5703125" style="1" customWidth="1"/>
    <col min="10514" max="10760" width="9.140625" style="1"/>
    <col min="10761" max="10761" width="4.5703125" style="1" customWidth="1"/>
    <col min="10762" max="10762" width="53.7109375" style="1" customWidth="1"/>
    <col min="10763" max="10763" width="7.140625" style="1" customWidth="1"/>
    <col min="10764" max="10764" width="8.7109375" style="1" customWidth="1"/>
    <col min="10765" max="10765" width="21.5703125" style="1" customWidth="1"/>
    <col min="10766" max="10766" width="21.28515625" style="1" customWidth="1"/>
    <col min="10767" max="10767" width="21" style="1" customWidth="1"/>
    <col min="10768" max="10768" width="15.85546875" style="1" customWidth="1"/>
    <col min="10769" max="10769" width="20.5703125" style="1" customWidth="1"/>
    <col min="10770" max="11016" width="9.140625" style="1"/>
    <col min="11017" max="11017" width="4.5703125" style="1" customWidth="1"/>
    <col min="11018" max="11018" width="53.7109375" style="1" customWidth="1"/>
    <col min="11019" max="11019" width="7.140625" style="1" customWidth="1"/>
    <col min="11020" max="11020" width="8.7109375" style="1" customWidth="1"/>
    <col min="11021" max="11021" width="21.5703125" style="1" customWidth="1"/>
    <col min="11022" max="11022" width="21.28515625" style="1" customWidth="1"/>
    <col min="11023" max="11023" width="21" style="1" customWidth="1"/>
    <col min="11024" max="11024" width="15.85546875" style="1" customWidth="1"/>
    <col min="11025" max="11025" width="20.5703125" style="1" customWidth="1"/>
    <col min="11026" max="11272" width="9.140625" style="1"/>
    <col min="11273" max="11273" width="4.5703125" style="1" customWidth="1"/>
    <col min="11274" max="11274" width="53.7109375" style="1" customWidth="1"/>
    <col min="11275" max="11275" width="7.140625" style="1" customWidth="1"/>
    <col min="11276" max="11276" width="8.7109375" style="1" customWidth="1"/>
    <col min="11277" max="11277" width="21.5703125" style="1" customWidth="1"/>
    <col min="11278" max="11278" width="21.28515625" style="1" customWidth="1"/>
    <col min="11279" max="11279" width="21" style="1" customWidth="1"/>
    <col min="11280" max="11280" width="15.85546875" style="1" customWidth="1"/>
    <col min="11281" max="11281" width="20.5703125" style="1" customWidth="1"/>
    <col min="11282" max="11528" width="9.140625" style="1"/>
    <col min="11529" max="11529" width="4.5703125" style="1" customWidth="1"/>
    <col min="11530" max="11530" width="53.7109375" style="1" customWidth="1"/>
    <col min="11531" max="11531" width="7.140625" style="1" customWidth="1"/>
    <col min="11532" max="11532" width="8.7109375" style="1" customWidth="1"/>
    <col min="11533" max="11533" width="21.5703125" style="1" customWidth="1"/>
    <col min="11534" max="11534" width="21.28515625" style="1" customWidth="1"/>
    <col min="11535" max="11535" width="21" style="1" customWidth="1"/>
    <col min="11536" max="11536" width="15.85546875" style="1" customWidth="1"/>
    <col min="11537" max="11537" width="20.5703125" style="1" customWidth="1"/>
    <col min="11538" max="11784" width="9.140625" style="1"/>
    <col min="11785" max="11785" width="4.5703125" style="1" customWidth="1"/>
    <col min="11786" max="11786" width="53.7109375" style="1" customWidth="1"/>
    <col min="11787" max="11787" width="7.140625" style="1" customWidth="1"/>
    <col min="11788" max="11788" width="8.7109375" style="1" customWidth="1"/>
    <col min="11789" max="11789" width="21.5703125" style="1" customWidth="1"/>
    <col min="11790" max="11790" width="21.28515625" style="1" customWidth="1"/>
    <col min="11791" max="11791" width="21" style="1" customWidth="1"/>
    <col min="11792" max="11792" width="15.85546875" style="1" customWidth="1"/>
    <col min="11793" max="11793" width="20.5703125" style="1" customWidth="1"/>
    <col min="11794" max="12040" width="9.140625" style="1"/>
    <col min="12041" max="12041" width="4.5703125" style="1" customWidth="1"/>
    <col min="12042" max="12042" width="53.7109375" style="1" customWidth="1"/>
    <col min="12043" max="12043" width="7.140625" style="1" customWidth="1"/>
    <col min="12044" max="12044" width="8.7109375" style="1" customWidth="1"/>
    <col min="12045" max="12045" width="21.5703125" style="1" customWidth="1"/>
    <col min="12046" max="12046" width="21.28515625" style="1" customWidth="1"/>
    <col min="12047" max="12047" width="21" style="1" customWidth="1"/>
    <col min="12048" max="12048" width="15.85546875" style="1" customWidth="1"/>
    <col min="12049" max="12049" width="20.5703125" style="1" customWidth="1"/>
    <col min="12050" max="12296" width="9.140625" style="1"/>
    <col min="12297" max="12297" width="4.5703125" style="1" customWidth="1"/>
    <col min="12298" max="12298" width="53.7109375" style="1" customWidth="1"/>
    <col min="12299" max="12299" width="7.140625" style="1" customWidth="1"/>
    <col min="12300" max="12300" width="8.7109375" style="1" customWidth="1"/>
    <col min="12301" max="12301" width="21.5703125" style="1" customWidth="1"/>
    <col min="12302" max="12302" width="21.28515625" style="1" customWidth="1"/>
    <col min="12303" max="12303" width="21" style="1" customWidth="1"/>
    <col min="12304" max="12304" width="15.85546875" style="1" customWidth="1"/>
    <col min="12305" max="12305" width="20.5703125" style="1" customWidth="1"/>
    <col min="12306" max="12552" width="9.140625" style="1"/>
    <col min="12553" max="12553" width="4.5703125" style="1" customWidth="1"/>
    <col min="12554" max="12554" width="53.7109375" style="1" customWidth="1"/>
    <col min="12555" max="12555" width="7.140625" style="1" customWidth="1"/>
    <col min="12556" max="12556" width="8.7109375" style="1" customWidth="1"/>
    <col min="12557" max="12557" width="21.5703125" style="1" customWidth="1"/>
    <col min="12558" max="12558" width="21.28515625" style="1" customWidth="1"/>
    <col min="12559" max="12559" width="21" style="1" customWidth="1"/>
    <col min="12560" max="12560" width="15.85546875" style="1" customWidth="1"/>
    <col min="12561" max="12561" width="20.5703125" style="1" customWidth="1"/>
    <col min="12562" max="12808" width="9.140625" style="1"/>
    <col min="12809" max="12809" width="4.5703125" style="1" customWidth="1"/>
    <col min="12810" max="12810" width="53.7109375" style="1" customWidth="1"/>
    <col min="12811" max="12811" width="7.140625" style="1" customWidth="1"/>
    <col min="12812" max="12812" width="8.7109375" style="1" customWidth="1"/>
    <col min="12813" max="12813" width="21.5703125" style="1" customWidth="1"/>
    <col min="12814" max="12814" width="21.28515625" style="1" customWidth="1"/>
    <col min="12815" max="12815" width="21" style="1" customWidth="1"/>
    <col min="12816" max="12816" width="15.85546875" style="1" customWidth="1"/>
    <col min="12817" max="12817" width="20.5703125" style="1" customWidth="1"/>
    <col min="12818" max="13064" width="9.140625" style="1"/>
    <col min="13065" max="13065" width="4.5703125" style="1" customWidth="1"/>
    <col min="13066" max="13066" width="53.7109375" style="1" customWidth="1"/>
    <col min="13067" max="13067" width="7.140625" style="1" customWidth="1"/>
    <col min="13068" max="13068" width="8.7109375" style="1" customWidth="1"/>
    <col min="13069" max="13069" width="21.5703125" style="1" customWidth="1"/>
    <col min="13070" max="13070" width="21.28515625" style="1" customWidth="1"/>
    <col min="13071" max="13071" width="21" style="1" customWidth="1"/>
    <col min="13072" max="13072" width="15.85546875" style="1" customWidth="1"/>
    <col min="13073" max="13073" width="20.5703125" style="1" customWidth="1"/>
    <col min="13074" max="13320" width="9.140625" style="1"/>
    <col min="13321" max="13321" width="4.5703125" style="1" customWidth="1"/>
    <col min="13322" max="13322" width="53.7109375" style="1" customWidth="1"/>
    <col min="13323" max="13323" width="7.140625" style="1" customWidth="1"/>
    <col min="13324" max="13324" width="8.7109375" style="1" customWidth="1"/>
    <col min="13325" max="13325" width="21.5703125" style="1" customWidth="1"/>
    <col min="13326" max="13326" width="21.28515625" style="1" customWidth="1"/>
    <col min="13327" max="13327" width="21" style="1" customWidth="1"/>
    <col min="13328" max="13328" width="15.85546875" style="1" customWidth="1"/>
    <col min="13329" max="13329" width="20.5703125" style="1" customWidth="1"/>
    <col min="13330" max="13576" width="9.140625" style="1"/>
    <col min="13577" max="13577" width="4.5703125" style="1" customWidth="1"/>
    <col min="13578" max="13578" width="53.7109375" style="1" customWidth="1"/>
    <col min="13579" max="13579" width="7.140625" style="1" customWidth="1"/>
    <col min="13580" max="13580" width="8.7109375" style="1" customWidth="1"/>
    <col min="13581" max="13581" width="21.5703125" style="1" customWidth="1"/>
    <col min="13582" max="13582" width="21.28515625" style="1" customWidth="1"/>
    <col min="13583" max="13583" width="21" style="1" customWidth="1"/>
    <col min="13584" max="13584" width="15.85546875" style="1" customWidth="1"/>
    <col min="13585" max="13585" width="20.5703125" style="1" customWidth="1"/>
    <col min="13586" max="13832" width="9.140625" style="1"/>
    <col min="13833" max="13833" width="4.5703125" style="1" customWidth="1"/>
    <col min="13834" max="13834" width="53.7109375" style="1" customWidth="1"/>
    <col min="13835" max="13835" width="7.140625" style="1" customWidth="1"/>
    <col min="13836" max="13836" width="8.7109375" style="1" customWidth="1"/>
    <col min="13837" max="13837" width="21.5703125" style="1" customWidth="1"/>
    <col min="13838" max="13838" width="21.28515625" style="1" customWidth="1"/>
    <col min="13839" max="13839" width="21" style="1" customWidth="1"/>
    <col min="13840" max="13840" width="15.85546875" style="1" customWidth="1"/>
    <col min="13841" max="13841" width="20.5703125" style="1" customWidth="1"/>
    <col min="13842" max="14088" width="9.140625" style="1"/>
    <col min="14089" max="14089" width="4.5703125" style="1" customWidth="1"/>
    <col min="14090" max="14090" width="53.7109375" style="1" customWidth="1"/>
    <col min="14091" max="14091" width="7.140625" style="1" customWidth="1"/>
    <col min="14092" max="14092" width="8.7109375" style="1" customWidth="1"/>
    <col min="14093" max="14093" width="21.5703125" style="1" customWidth="1"/>
    <col min="14094" max="14094" width="21.28515625" style="1" customWidth="1"/>
    <col min="14095" max="14095" width="21" style="1" customWidth="1"/>
    <col min="14096" max="14096" width="15.85546875" style="1" customWidth="1"/>
    <col min="14097" max="14097" width="20.5703125" style="1" customWidth="1"/>
    <col min="14098" max="14344" width="9.140625" style="1"/>
    <col min="14345" max="14345" width="4.5703125" style="1" customWidth="1"/>
    <col min="14346" max="14346" width="53.7109375" style="1" customWidth="1"/>
    <col min="14347" max="14347" width="7.140625" style="1" customWidth="1"/>
    <col min="14348" max="14348" width="8.7109375" style="1" customWidth="1"/>
    <col min="14349" max="14349" width="21.5703125" style="1" customWidth="1"/>
    <col min="14350" max="14350" width="21.28515625" style="1" customWidth="1"/>
    <col min="14351" max="14351" width="21" style="1" customWidth="1"/>
    <col min="14352" max="14352" width="15.85546875" style="1" customWidth="1"/>
    <col min="14353" max="14353" width="20.5703125" style="1" customWidth="1"/>
    <col min="14354" max="14600" width="9.140625" style="1"/>
    <col min="14601" max="14601" width="4.5703125" style="1" customWidth="1"/>
    <col min="14602" max="14602" width="53.7109375" style="1" customWidth="1"/>
    <col min="14603" max="14603" width="7.140625" style="1" customWidth="1"/>
    <col min="14604" max="14604" width="8.7109375" style="1" customWidth="1"/>
    <col min="14605" max="14605" width="21.5703125" style="1" customWidth="1"/>
    <col min="14606" max="14606" width="21.28515625" style="1" customWidth="1"/>
    <col min="14607" max="14607" width="21" style="1" customWidth="1"/>
    <col min="14608" max="14608" width="15.85546875" style="1" customWidth="1"/>
    <col min="14609" max="14609" width="20.5703125" style="1" customWidth="1"/>
    <col min="14610" max="14856" width="9.140625" style="1"/>
    <col min="14857" max="14857" width="4.5703125" style="1" customWidth="1"/>
    <col min="14858" max="14858" width="53.7109375" style="1" customWidth="1"/>
    <col min="14859" max="14859" width="7.140625" style="1" customWidth="1"/>
    <col min="14860" max="14860" width="8.7109375" style="1" customWidth="1"/>
    <col min="14861" max="14861" width="21.5703125" style="1" customWidth="1"/>
    <col min="14862" max="14862" width="21.28515625" style="1" customWidth="1"/>
    <col min="14863" max="14863" width="21" style="1" customWidth="1"/>
    <col min="14864" max="14864" width="15.85546875" style="1" customWidth="1"/>
    <col min="14865" max="14865" width="20.5703125" style="1" customWidth="1"/>
    <col min="14866" max="15112" width="9.140625" style="1"/>
    <col min="15113" max="15113" width="4.5703125" style="1" customWidth="1"/>
    <col min="15114" max="15114" width="53.7109375" style="1" customWidth="1"/>
    <col min="15115" max="15115" width="7.140625" style="1" customWidth="1"/>
    <col min="15116" max="15116" width="8.7109375" style="1" customWidth="1"/>
    <col min="15117" max="15117" width="21.5703125" style="1" customWidth="1"/>
    <col min="15118" max="15118" width="21.28515625" style="1" customWidth="1"/>
    <col min="15119" max="15119" width="21" style="1" customWidth="1"/>
    <col min="15120" max="15120" width="15.85546875" style="1" customWidth="1"/>
    <col min="15121" max="15121" width="20.5703125" style="1" customWidth="1"/>
    <col min="15122" max="15368" width="9.140625" style="1"/>
    <col min="15369" max="15369" width="4.5703125" style="1" customWidth="1"/>
    <col min="15370" max="15370" width="53.7109375" style="1" customWidth="1"/>
    <col min="15371" max="15371" width="7.140625" style="1" customWidth="1"/>
    <col min="15372" max="15372" width="8.7109375" style="1" customWidth="1"/>
    <col min="15373" max="15373" width="21.5703125" style="1" customWidth="1"/>
    <col min="15374" max="15374" width="21.28515625" style="1" customWidth="1"/>
    <col min="15375" max="15375" width="21" style="1" customWidth="1"/>
    <col min="15376" max="15376" width="15.85546875" style="1" customWidth="1"/>
    <col min="15377" max="15377" width="20.5703125" style="1" customWidth="1"/>
    <col min="15378" max="15624" width="9.140625" style="1"/>
    <col min="15625" max="15625" width="4.5703125" style="1" customWidth="1"/>
    <col min="15626" max="15626" width="53.7109375" style="1" customWidth="1"/>
    <col min="15627" max="15627" width="7.140625" style="1" customWidth="1"/>
    <col min="15628" max="15628" width="8.7109375" style="1" customWidth="1"/>
    <col min="15629" max="15629" width="21.5703125" style="1" customWidth="1"/>
    <col min="15630" max="15630" width="21.28515625" style="1" customWidth="1"/>
    <col min="15631" max="15631" width="21" style="1" customWidth="1"/>
    <col min="15632" max="15632" width="15.85546875" style="1" customWidth="1"/>
    <col min="15633" max="15633" width="20.5703125" style="1" customWidth="1"/>
    <col min="15634" max="15880" width="9.140625" style="1"/>
    <col min="15881" max="15881" width="4.5703125" style="1" customWidth="1"/>
    <col min="15882" max="15882" width="53.7109375" style="1" customWidth="1"/>
    <col min="15883" max="15883" width="7.140625" style="1" customWidth="1"/>
    <col min="15884" max="15884" width="8.7109375" style="1" customWidth="1"/>
    <col min="15885" max="15885" width="21.5703125" style="1" customWidth="1"/>
    <col min="15886" max="15886" width="21.28515625" style="1" customWidth="1"/>
    <col min="15887" max="15887" width="21" style="1" customWidth="1"/>
    <col min="15888" max="15888" width="15.85546875" style="1" customWidth="1"/>
    <col min="15889" max="15889" width="20.5703125" style="1" customWidth="1"/>
    <col min="15890" max="16136" width="9.140625" style="1"/>
    <col min="16137" max="16137" width="4.5703125" style="1" customWidth="1"/>
    <col min="16138" max="16138" width="53.7109375" style="1" customWidth="1"/>
    <col min="16139" max="16139" width="7.140625" style="1" customWidth="1"/>
    <col min="16140" max="16140" width="8.7109375" style="1" customWidth="1"/>
    <col min="16141" max="16141" width="21.5703125" style="1" customWidth="1"/>
    <col min="16142" max="16142" width="21.28515625" style="1" customWidth="1"/>
    <col min="16143" max="16143" width="21" style="1" customWidth="1"/>
    <col min="16144" max="16144" width="15.85546875" style="1" customWidth="1"/>
    <col min="16145" max="16145" width="20.5703125" style="1" customWidth="1"/>
    <col min="16146" max="16384" width="9.140625" style="1"/>
  </cols>
  <sheetData>
    <row r="1" spans="1:21" ht="51.7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1" ht="51.75" customHeight="1" x14ac:dyDescent="0.2">
      <c r="A2" s="23" t="s">
        <v>0</v>
      </c>
      <c r="B2" s="23" t="s">
        <v>11</v>
      </c>
      <c r="C2" s="23" t="s">
        <v>1</v>
      </c>
      <c r="D2" s="23" t="s">
        <v>2</v>
      </c>
      <c r="E2" s="28" t="s">
        <v>14</v>
      </c>
      <c r="F2" s="27" t="s">
        <v>16</v>
      </c>
      <c r="G2" s="30"/>
      <c r="H2" s="30"/>
      <c r="I2" s="27" t="s">
        <v>28</v>
      </c>
      <c r="J2" s="31"/>
      <c r="K2" s="20" t="s">
        <v>3</v>
      </c>
      <c r="L2" s="21"/>
      <c r="M2" s="21"/>
      <c r="N2" s="22"/>
      <c r="O2" s="23" t="s">
        <v>12</v>
      </c>
      <c r="P2" s="23"/>
      <c r="Q2" s="23"/>
    </row>
    <row r="3" spans="1:21" ht="51.75" customHeight="1" x14ac:dyDescent="0.2">
      <c r="A3" s="23"/>
      <c r="B3" s="23"/>
      <c r="C3" s="23"/>
      <c r="D3" s="27"/>
      <c r="E3" s="29"/>
      <c r="F3" s="15" t="s">
        <v>25</v>
      </c>
      <c r="G3" s="15" t="s">
        <v>26</v>
      </c>
      <c r="H3" s="16" t="s">
        <v>27</v>
      </c>
      <c r="I3" s="16" t="s">
        <v>29</v>
      </c>
      <c r="J3" s="16" t="s">
        <v>30</v>
      </c>
      <c r="K3" s="4" t="s">
        <v>4</v>
      </c>
      <c r="L3" s="4" t="s">
        <v>7</v>
      </c>
      <c r="M3" s="4" t="s">
        <v>5</v>
      </c>
      <c r="N3" s="4" t="s">
        <v>6</v>
      </c>
      <c r="O3" s="4" t="s">
        <v>15</v>
      </c>
      <c r="P3" s="4" t="s">
        <v>17</v>
      </c>
      <c r="Q3" s="4" t="s">
        <v>13</v>
      </c>
    </row>
    <row r="4" spans="1:21" ht="57" customHeight="1" x14ac:dyDescent="0.2">
      <c r="A4" s="2">
        <v>1</v>
      </c>
      <c r="B4" s="12" t="s">
        <v>20</v>
      </c>
      <c r="C4" s="2" t="s">
        <v>19</v>
      </c>
      <c r="D4" s="13">
        <v>1</v>
      </c>
      <c r="E4" s="11">
        <v>0.1</v>
      </c>
      <c r="F4" s="17">
        <f>7130/1.1</f>
        <v>6481.8181818181811</v>
      </c>
      <c r="G4" s="17">
        <f>7400/1.1</f>
        <v>6727.272727272727</v>
      </c>
      <c r="H4" s="17">
        <f>7630/1.1</f>
        <v>6936.363636363636</v>
      </c>
      <c r="I4" s="17">
        <f>7547/1.1</f>
        <v>6860.9090909090901</v>
      </c>
      <c r="J4" s="17">
        <v>50</v>
      </c>
      <c r="K4" s="3">
        <f>AVERAGE(F4:H4,I4)</f>
        <v>6751.5909090909081</v>
      </c>
      <c r="L4" s="3">
        <f>SUM((F4*D4),(G4*D4),(H4*D4),(I4*J4))/SUM(D4,D4,D4,J4)</f>
        <v>6852.6586620926237</v>
      </c>
      <c r="M4" s="3">
        <f>STDEV(F4:H4,I4)</f>
        <v>199.54959614670756</v>
      </c>
      <c r="N4" s="3">
        <f>M4/K4*100</f>
        <v>2.9555937087067474</v>
      </c>
      <c r="O4" s="5">
        <f>MIN(H4,G4,F4)*1.1</f>
        <v>7130</v>
      </c>
      <c r="P4" s="5">
        <f>ROUND(O4,2)</f>
        <v>7130</v>
      </c>
      <c r="Q4" s="5">
        <f>P4*D4</f>
        <v>7130</v>
      </c>
    </row>
    <row r="5" spans="1:21" ht="45.75" customHeight="1" x14ac:dyDescent="0.2">
      <c r="A5" s="2">
        <v>2</v>
      </c>
      <c r="B5" s="14" t="s">
        <v>21</v>
      </c>
      <c r="C5" s="2" t="s">
        <v>19</v>
      </c>
      <c r="D5" s="13">
        <v>1</v>
      </c>
      <c r="E5" s="11">
        <v>0.1</v>
      </c>
      <c r="F5" s="17">
        <f>8500/1.1</f>
        <v>7727.272727272727</v>
      </c>
      <c r="G5" s="17">
        <f>8850/1.1</f>
        <v>8045.454545454545</v>
      </c>
      <c r="H5" s="17">
        <f>9100/1.1</f>
        <v>8272.7272727272721</v>
      </c>
      <c r="I5" s="17">
        <f>8985/1.1</f>
        <v>8168.1818181818171</v>
      </c>
      <c r="J5" s="17">
        <v>25</v>
      </c>
      <c r="K5" s="3">
        <f t="shared" ref="K5:K8" si="0">AVERAGE(F5:H5,I5)</f>
        <v>8053.4090909090901</v>
      </c>
      <c r="L5" s="3">
        <f t="shared" ref="L5:L8" si="1">SUM((F5*D5),(G5*D5),(H5*D5),(I5*J5))/SUM(D5,D5,D5,J5)</f>
        <v>8151.7857142857147</v>
      </c>
      <c r="M5" s="3">
        <f t="shared" ref="M5:M8" si="2">STDEV(F5:H5,I5)</f>
        <v>236.43282786800947</v>
      </c>
      <c r="N5" s="3">
        <f t="shared" ref="N5:N8" si="3">M5/K5*100</f>
        <v>2.9358104772660978</v>
      </c>
      <c r="O5" s="5">
        <f t="shared" ref="O5:O8" si="4">MIN(H5,G5,F5)*1.1</f>
        <v>8500</v>
      </c>
      <c r="P5" s="5">
        <f t="shared" ref="P5:P8" si="5">ROUND(O5,2)</f>
        <v>8500</v>
      </c>
      <c r="Q5" s="5">
        <f t="shared" ref="Q5:Q8" si="6">P5*D5</f>
        <v>8500</v>
      </c>
    </row>
    <row r="6" spans="1:21" ht="45.75" customHeight="1" x14ac:dyDescent="0.2">
      <c r="A6" s="2">
        <v>3</v>
      </c>
      <c r="B6" s="14" t="s">
        <v>22</v>
      </c>
      <c r="C6" s="2" t="s">
        <v>19</v>
      </c>
      <c r="D6" s="13">
        <v>1</v>
      </c>
      <c r="E6" s="11">
        <v>0.1</v>
      </c>
      <c r="F6" s="17">
        <f>16150/1.1</f>
        <v>14681.81818181818</v>
      </c>
      <c r="G6" s="17">
        <f>16800/1.1</f>
        <v>15272.727272727272</v>
      </c>
      <c r="H6" s="17">
        <f>17280/1.1</f>
        <v>15709.090909090908</v>
      </c>
      <c r="I6" s="17">
        <f>17071/1.1</f>
        <v>15519.090909090908</v>
      </c>
      <c r="J6" s="17">
        <v>25</v>
      </c>
      <c r="K6" s="3">
        <f t="shared" si="0"/>
        <v>15295.681818181816</v>
      </c>
      <c r="L6" s="3">
        <f t="shared" si="1"/>
        <v>15487.175324675323</v>
      </c>
      <c r="M6" s="3">
        <f t="shared" si="2"/>
        <v>446.53263171303985</v>
      </c>
      <c r="N6" s="3">
        <f t="shared" si="3"/>
        <v>2.9193378694779804</v>
      </c>
      <c r="O6" s="5">
        <f t="shared" si="4"/>
        <v>16150</v>
      </c>
      <c r="P6" s="5">
        <f t="shared" si="5"/>
        <v>16150</v>
      </c>
      <c r="Q6" s="5">
        <f t="shared" si="6"/>
        <v>16150</v>
      </c>
    </row>
    <row r="7" spans="1:21" ht="45.75" customHeight="1" x14ac:dyDescent="0.2">
      <c r="A7" s="2">
        <v>4</v>
      </c>
      <c r="B7" s="12" t="s">
        <v>23</v>
      </c>
      <c r="C7" s="2" t="s">
        <v>19</v>
      </c>
      <c r="D7" s="13">
        <v>1</v>
      </c>
      <c r="E7" s="11">
        <v>0.1</v>
      </c>
      <c r="F7" s="17">
        <f>11030/1.1</f>
        <v>10027.272727272726</v>
      </c>
      <c r="G7" s="17">
        <f>11500/1.1</f>
        <v>10454.545454545454</v>
      </c>
      <c r="H7" s="17">
        <f>11800/1.1</f>
        <v>10727.272727272726</v>
      </c>
      <c r="I7" s="17">
        <f>11680/1.1</f>
        <v>10618.181818181818</v>
      </c>
      <c r="J7" s="17">
        <v>25</v>
      </c>
      <c r="K7" s="3">
        <f t="shared" si="0"/>
        <v>10456.81818181818</v>
      </c>
      <c r="L7" s="3">
        <f t="shared" si="1"/>
        <v>10595.129870129869</v>
      </c>
      <c r="M7" s="3">
        <f t="shared" si="2"/>
        <v>307.51604137423374</v>
      </c>
      <c r="N7" s="3">
        <f t="shared" si="3"/>
        <v>2.9408184786929548</v>
      </c>
      <c r="O7" s="5">
        <f t="shared" si="4"/>
        <v>11030</v>
      </c>
      <c r="P7" s="5">
        <f t="shared" si="5"/>
        <v>11030</v>
      </c>
      <c r="Q7" s="5">
        <f t="shared" si="6"/>
        <v>11030</v>
      </c>
    </row>
    <row r="8" spans="1:21" ht="45.75" customHeight="1" x14ac:dyDescent="0.2">
      <c r="A8" s="2">
        <v>5</v>
      </c>
      <c r="B8" s="14" t="s">
        <v>24</v>
      </c>
      <c r="C8" s="2" t="s">
        <v>19</v>
      </c>
      <c r="D8" s="13">
        <v>1</v>
      </c>
      <c r="E8" s="11">
        <v>0.1</v>
      </c>
      <c r="F8" s="17">
        <f>6060/1.1</f>
        <v>5509.090909090909</v>
      </c>
      <c r="G8" s="17">
        <f>6300/1.1</f>
        <v>5727.272727272727</v>
      </c>
      <c r="H8" s="17">
        <f>6480/1.1</f>
        <v>5890.9090909090901</v>
      </c>
      <c r="I8" s="17">
        <f>6415/1.1</f>
        <v>5831.8181818181811</v>
      </c>
      <c r="J8" s="17">
        <v>20</v>
      </c>
      <c r="K8" s="3">
        <f t="shared" si="0"/>
        <v>5739.772727272727</v>
      </c>
      <c r="L8" s="3">
        <f t="shared" si="1"/>
        <v>5815.8102766798411</v>
      </c>
      <c r="M8" s="3">
        <f t="shared" si="2"/>
        <v>168.0128143479653</v>
      </c>
      <c r="N8" s="3">
        <f t="shared" si="3"/>
        <v>2.9271684146943073</v>
      </c>
      <c r="O8" s="5">
        <f t="shared" si="4"/>
        <v>6060</v>
      </c>
      <c r="P8" s="5">
        <f t="shared" si="5"/>
        <v>6060</v>
      </c>
      <c r="Q8" s="5">
        <f t="shared" si="6"/>
        <v>6060</v>
      </c>
    </row>
    <row r="9" spans="1:21" ht="51.75" customHeight="1" x14ac:dyDescent="0.2">
      <c r="A9" s="24" t="s">
        <v>8</v>
      </c>
      <c r="B9" s="24"/>
      <c r="C9" s="24"/>
      <c r="D9" s="24"/>
      <c r="E9" s="24"/>
      <c r="F9" s="24"/>
      <c r="G9" s="6"/>
      <c r="H9" s="7"/>
      <c r="I9" s="7"/>
      <c r="J9" s="7"/>
      <c r="K9" s="7"/>
      <c r="L9" s="7"/>
      <c r="M9" s="7"/>
      <c r="N9" s="7"/>
      <c r="O9" s="7"/>
      <c r="P9" s="7"/>
      <c r="Q9" s="8">
        <f>SUM(Q4:Q8)</f>
        <v>48870</v>
      </c>
      <c r="R9" s="7"/>
      <c r="S9" s="7"/>
      <c r="T9" s="7"/>
      <c r="U9" s="7"/>
    </row>
    <row r="10" spans="1:21" ht="51.75" customHeight="1" x14ac:dyDescent="0.2">
      <c r="A10" s="26" t="s">
        <v>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9"/>
      <c r="S10" s="9"/>
      <c r="T10" s="9"/>
      <c r="U10" s="9"/>
    </row>
    <row r="11" spans="1:21" ht="51.75" customHeight="1" x14ac:dyDescent="0.2">
      <c r="A11" s="25" t="s">
        <v>10</v>
      </c>
      <c r="B11" s="25"/>
      <c r="C11" s="25"/>
      <c r="D11" s="25"/>
      <c r="E11" s="25"/>
      <c r="F11" s="25"/>
      <c r="G11" s="2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51.75" customHeight="1" x14ac:dyDescent="0.2">
      <c r="A12" s="18"/>
      <c r="B12" s="18"/>
      <c r="C12" s="18"/>
    </row>
  </sheetData>
  <mergeCells count="14">
    <mergeCell ref="A12:C12"/>
    <mergeCell ref="A1:Q1"/>
    <mergeCell ref="K2:N2"/>
    <mergeCell ref="O2:Q2"/>
    <mergeCell ref="A9:F9"/>
    <mergeCell ref="A11:G11"/>
    <mergeCell ref="A10:Q10"/>
    <mergeCell ref="A2:A3"/>
    <mergeCell ref="B2:B3"/>
    <mergeCell ref="C2:C3"/>
    <mergeCell ref="D2:D3"/>
    <mergeCell ref="E2:E3"/>
    <mergeCell ref="F2:H2"/>
    <mergeCell ref="I2:J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2026-06-23T08:44:02Z</dcterms:modified>
</cp:coreProperties>
</file>