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РАБОТА ОТДЕЛА 1 (КАЗАНЬ - 2017)\!ГК\2026\Отдел!\Ремонт Весты после ДТП\"/>
    </mc:Choice>
  </mc:AlternateContent>
  <bookViews>
    <workbookView xWindow="0" yWindow="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Лист1!$H$12</definedName>
    <definedName name="_ftnref4" localSheetId="0">Лист1!$Q$12</definedName>
    <definedName name="_ftnref5" localSheetId="0">Лист1!$B$7</definedName>
    <definedName name="_ftnref6" localSheetId="0">Лист1!$I$13</definedName>
    <definedName name="_ftnref7" localSheetId="0">Лист1!$N$13</definedName>
    <definedName name="_ftnref8" localSheetId="0">Лист1!$O$13</definedName>
    <definedName name="_ftnref9" localSheetId="0">Лист1!$I$14</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L18" i="1" l="1"/>
  <c r="M18" i="1"/>
  <c r="O18" i="1"/>
  <c r="L19" i="1"/>
  <c r="M19" i="1"/>
  <c r="O19" i="1"/>
  <c r="L20" i="1"/>
  <c r="M20" i="1"/>
  <c r="O20" i="1"/>
  <c r="L21" i="1"/>
  <c r="M21" i="1"/>
  <c r="O21" i="1"/>
  <c r="O22" i="1" l="1"/>
  <c r="M17" i="1"/>
  <c r="L17" i="1"/>
</calcChain>
</file>

<file path=xl/sharedStrings.xml><?xml version="1.0" encoding="utf-8"?>
<sst xmlns="http://schemas.openxmlformats.org/spreadsheetml/2006/main" count="60" uniqueCount="46">
  <si>
    <t>Наименование товара, работы, услуги согласно описанию объекта закупки</t>
  </si>
  <si>
    <t>Единица измерений</t>
  </si>
  <si>
    <t>Расчет НМЦК(ЦК)</t>
  </si>
  <si>
    <t>Коэфф. вариации (v)</t>
  </si>
  <si>
    <t>Цена за ед.(руб.)</t>
  </si>
  <si>
    <t>Итого НМЦК (ЦК)</t>
  </si>
  <si>
    <t>№ п/п</t>
  </si>
  <si>
    <t>Ср. рыночная цена за единицу (руб.)</t>
  </si>
  <si>
    <t>Обоснование начальной (максимальной) цены контракта, цены контракта, заключаемого с единственным поставщиком (подрядчиком, исполнителем) (НМЦК(ЦК)) определение начальной цены единицы товара, работы, услуги, начальной суммы цен указанных единиц, максимального значения цены контракта, обоснование цены единицы товара, работы, услуги</t>
  </si>
  <si>
    <r>
      <t>Наименование товара, работы, услуги по КТРУ</t>
    </r>
    <r>
      <rPr>
        <sz val="12"/>
        <color theme="1"/>
        <rFont val="Times New Roman"/>
        <family val="1"/>
        <charset val="204"/>
      </rPr>
      <t xml:space="preserve"> </t>
    </r>
  </si>
  <si>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</si>
  <si>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</si>
  <si>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</si>
  <si>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</si>
  <si>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</si>
  <si>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</si>
  <si>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Всего НМЦК (ЦК)/цена единицы товара (работы, услуги) с учетом ЛБО (руб.)</t>
  </si>
  <si>
    <t>*</t>
  </si>
  <si>
    <t xml:space="preserve">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t>
  </si>
  <si>
    <t>КТРУ отсутствует</t>
  </si>
  <si>
    <t>усл.ед.</t>
  </si>
  <si>
    <t xml:space="preserve">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государственного контракта, или на иных основаниях, в том числе транспортные расходы.            
Обоснование невозможности применения методов, указанных в ч. 1 ст. 22 Федерального закона от 05.04.2013 № 44-ФЗ.:Цена контракта определена и обоснована с применением иного метода в соответствии с частью 12 ст. 22 Закона № 44-ФЗ. 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t>
  </si>
  <si>
    <t>Код ОКЕИ</t>
  </si>
  <si>
    <t>Условное обозначение</t>
  </si>
  <si>
    <t>Дата подготовки обоснования НМЦК(ЦК)/ начальной цены единицы товара (работы, услуги) :</t>
  </si>
  <si>
    <t xml:space="preserve">Предмет контракта: 
</t>
  </si>
  <si>
    <t>Метод сопоставимых рыночных цен (анализ рынка)</t>
  </si>
  <si>
    <t>Используемый метод определения НМЦК(ЦК)/начальной цены единицы товара (работы, услуги) и начальной суммы цен единиц товаров (работ, услуг):</t>
  </si>
  <si>
    <r>
      <rPr>
        <sz val="12"/>
        <rFont val="Times New Roman"/>
        <family val="1"/>
        <charset val="204"/>
      </rPr>
      <t xml:space="preserve">Реквизиты запросов ценовой информации (в т.ч. в ЕИС): </t>
    </r>
    <r>
      <rPr>
        <sz val="12"/>
        <color rgb="FFFF0000"/>
        <rFont val="Times New Roman"/>
        <family val="1"/>
        <charset val="204"/>
      </rPr>
      <t xml:space="preserve">     
</t>
    </r>
  </si>
  <si>
    <t xml:space="preserve">Информация о валюте, используемой для формирования цены контракта и расчетов с поставщиками: </t>
  </si>
  <si>
    <t>Валютой контракта является рубль Российской Федерации.</t>
  </si>
  <si>
    <t xml:space="preserve">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t>
  </si>
  <si>
    <t>Не применяется.</t>
  </si>
  <si>
    <t xml:space="preserve">Источник № 1                     </t>
  </si>
  <si>
    <t xml:space="preserve">Источник № 2      </t>
  </si>
  <si>
    <t xml:space="preserve">Источник № 3            </t>
  </si>
  <si>
    <t>Приказ №300 от 03.11.2021</t>
  </si>
  <si>
    <t>Оказание услуг по ремонту транспортного средства для обеспечения нужд Управления Федерального казначейства по Пензенской области</t>
  </si>
  <si>
    <t xml:space="preserve"> 09.06.2026</t>
  </si>
  <si>
    <t>Ремонт передней левой двери(жестяные работы и покраска)</t>
  </si>
  <si>
    <t>Ремонт задней левой двери(жестяные работы и покраска)</t>
  </si>
  <si>
    <t>Покраска наружной ручки передней левой двери</t>
  </si>
  <si>
    <t>Покраска наружной ручки задней левой двери</t>
  </si>
  <si>
    <t>Покраска заднего левого крыла</t>
  </si>
  <si>
    <t>LADA VESTA,  2021 г.в. XTAGFL440MY562848</t>
  </si>
  <si>
    <t>В целях получения информации в отношении планируемых к закупке, оказание услуг по ремонту транспортного средства Отдела № 1 Межрегионального филиала Федерального казенного учреждения «Центр по обеспечению деятельности Казначейства России» в г. Казани (г. Пенза) для обеспечения нужд Управления Федерального казначейства по Пензенской области, был подготовлен и направлен запрос цен в ЕИС № 0811400000126000484 (ред. №01) от 02.06.2026 - ответов не получено, запрос цен в 5 организаций исх.№ 59-24-31/3001 от 03.06.2026 - получены ответы от 3 (трех) организации. На основании данной информации произведен расчет НМЦК (ЦК)  Источник № 1: Вх. от 09.06.2026  № 4605, Источник № 2:  от 09.06.2026 № 4604, Источник № 3: от 09.06.2026 № 4606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</si>
</sst>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82">
    <xf numFmtId="0" fontId="0" fillId="0" borderId="0" xfId="0"/>
    <xf numFmtId="0" fontId="1" fillId="0" borderId="5" xfId="0" applyFont="1" applyBorder="1" applyAlignment="1">
      <alignment horizontal="center" vertical="center" wrapText="1"/>
    </xf>
    <xf numFmtId="0" fontId="1" fillId="0" borderId="0" xfId="0" applyFont="1" applyAlignment="1">
      <alignment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wrapText="1"/>
    </xf>
    <xf numFmtId="0" fontId="1" fillId="0" borderId="3" xfId="0" applyFont="1" applyBorder="1" applyAlignment="1">
      <alignment horizontal="center" vertical="center" wrapText="1"/>
    </xf>
    <xf numFmtId="0" fontId="1" fillId="0" borderId="0" xfId="0" applyFont="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43" fontId="1" fillId="2" borderId="2" xfId="1" applyFont="1" applyFill="1" applyBorder="1" applyAlignment="1">
      <alignment horizontal="center" vertical="center" wrapText="1"/>
    </xf>
    <xf numFmtId="43" fontId="1" fillId="2" borderId="1" xfId="1" applyFont="1" applyFill="1" applyBorder="1" applyAlignment="1">
      <alignment horizontal="center" vertical="center" wrapText="1"/>
    </xf>
    <xf numFmtId="43" fontId="1" fillId="0" borderId="1" xfId="1" applyFont="1" applyFill="1" applyBorder="1" applyAlignment="1">
      <alignment horizontal="center" vertical="center" wrapText="1"/>
    </xf>
    <xf numFmtId="43" fontId="1" fillId="0" borderId="6" xfId="1" applyFont="1" applyBorder="1" applyAlignment="1">
      <alignment horizontal="center" vertical="center" wrapText="1"/>
    </xf>
    <xf numFmtId="43" fontId="1" fillId="0" borderId="0" xfId="1" applyFont="1" applyBorder="1" applyAlignment="1">
      <alignment horizontal="center" vertical="center" wrapText="1"/>
    </xf>
    <xf numFmtId="43" fontId="1" fillId="2" borderId="10" xfId="1" applyFont="1" applyFill="1" applyBorder="1" applyAlignment="1">
      <alignment horizontal="center" vertical="center" wrapText="1"/>
    </xf>
    <xf numFmtId="43" fontId="1" fillId="2" borderId="6" xfId="1" applyFont="1" applyFill="1" applyBorder="1" applyAlignment="1">
      <alignment horizontal="center" vertical="center" wrapText="1"/>
    </xf>
    <xf numFmtId="43" fontId="1" fillId="2" borderId="0" xfId="1" applyFont="1" applyFill="1" applyBorder="1" applyAlignment="1">
      <alignment horizontal="center" vertical="center" wrapText="1"/>
    </xf>
    <xf numFmtId="2" fontId="1" fillId="0" borderId="15" xfId="0" applyNumberFormat="1" applyFont="1" applyBorder="1" applyAlignment="1">
      <alignment horizontal="center" vertical="center" wrapText="1"/>
    </xf>
    <xf numFmtId="43" fontId="1" fillId="0" borderId="11" xfId="1" applyFont="1" applyBorder="1" applyAlignment="1">
      <alignment horizontal="center" vertical="center" wrapText="1"/>
    </xf>
    <xf numFmtId="43" fontId="1" fillId="0" borderId="10" xfId="1" applyFont="1" applyFill="1" applyBorder="1" applyAlignment="1">
      <alignment horizontal="center" vertical="center" wrapText="1"/>
    </xf>
    <xf numFmtId="2" fontId="1" fillId="0" borderId="7" xfId="0" applyNumberFormat="1" applyFont="1" applyBorder="1" applyAlignment="1">
      <alignment horizontal="center" vertical="center" wrapText="1"/>
    </xf>
    <xf numFmtId="43" fontId="1" fillId="0" borderId="0" xfId="0" applyNumberFormat="1" applyFont="1" applyAlignment="1">
      <alignment wrapText="1"/>
    </xf>
    <xf numFmtId="0" fontId="1" fillId="2" borderId="0" xfId="0" applyFont="1" applyFill="1" applyAlignment="1">
      <alignment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43" fontId="1" fillId="0" borderId="1" xfId="1"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2" borderId="4" xfId="0" applyFont="1" applyFill="1" applyBorder="1" applyAlignment="1">
      <alignment horizontal="center" vertical="center" wrapText="1"/>
    </xf>
    <xf numFmtId="43" fontId="1" fillId="2" borderId="3" xfId="1" applyFont="1" applyFill="1" applyBorder="1" applyAlignment="1">
      <alignment horizontal="center" vertical="center" wrapText="1"/>
    </xf>
    <xf numFmtId="43" fontId="1" fillId="2" borderId="9" xfId="1" applyFont="1" applyFill="1" applyBorder="1" applyAlignment="1">
      <alignment horizontal="center" vertical="center" wrapText="1"/>
    </xf>
    <xf numFmtId="0" fontId="1" fillId="0" borderId="10" xfId="0" applyFont="1" applyBorder="1" applyAlignment="1">
      <alignment horizontal="justify" vertical="center" wrapText="1"/>
    </xf>
    <xf numFmtId="0" fontId="1" fillId="0" borderId="3" xfId="0" applyFont="1" applyBorder="1" applyAlignment="1">
      <alignment horizontal="justify" vertical="center" wrapText="1"/>
    </xf>
    <xf numFmtId="0" fontId="7" fillId="0" borderId="3" xfId="0" applyFont="1" applyBorder="1" applyAlignment="1">
      <alignment horizontal="justify" vertical="center" wrapText="1"/>
    </xf>
    <xf numFmtId="43" fontId="1" fillId="0" borderId="10" xfId="1" applyFont="1" applyBorder="1" applyAlignment="1">
      <alignment horizontal="center" vertical="center" wrapText="1"/>
    </xf>
    <xf numFmtId="0" fontId="1" fillId="0" borderId="16" xfId="0" applyFont="1" applyBorder="1" applyAlignment="1">
      <alignment horizontal="center"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right" vertical="center" wrapText="1"/>
    </xf>
    <xf numFmtId="0" fontId="1" fillId="0" borderId="9" xfId="0" applyFont="1" applyBorder="1" applyAlignment="1">
      <alignment horizontal="right" vertical="center" wrapText="1"/>
    </xf>
    <xf numFmtId="43" fontId="2" fillId="0" borderId="8" xfId="0" applyNumberFormat="1" applyFont="1" applyFill="1" applyBorder="1" applyAlignment="1">
      <alignment horizontal="left" vertical="center" wrapText="1"/>
    </xf>
    <xf numFmtId="43" fontId="2" fillId="0" borderId="5" xfId="0" applyNumberFormat="1" applyFont="1" applyFill="1" applyBorder="1" applyAlignment="1">
      <alignment horizontal="left" vertical="center" wrapText="1"/>
    </xf>
    <xf numFmtId="43" fontId="1" fillId="2" borderId="1" xfId="1" applyFont="1" applyFill="1" applyBorder="1" applyAlignment="1">
      <alignment horizontal="center" vertical="center" wrapText="1"/>
    </xf>
    <xf numFmtId="43" fontId="1" fillId="2" borderId="2" xfId="1" applyFont="1" applyFill="1" applyBorder="1" applyAlignment="1">
      <alignment horizontal="center" vertical="center" wrapText="1"/>
    </xf>
    <xf numFmtId="43" fontId="1" fillId="2" borderId="3" xfId="1" applyFont="1" applyFill="1" applyBorder="1" applyAlignment="1">
      <alignment horizontal="center" vertical="center" wrapText="1"/>
    </xf>
    <xf numFmtId="0" fontId="1" fillId="0" borderId="16" xfId="0" applyFont="1" applyBorder="1" applyAlignment="1">
      <alignment horizontal="center" vertical="center" wrapText="1"/>
    </xf>
    <xf numFmtId="0" fontId="4" fillId="0" borderId="0" xfId="0" applyFont="1" applyAlignment="1">
      <alignment horizontal="center" wrapText="1"/>
    </xf>
    <xf numFmtId="0" fontId="1" fillId="0" borderId="0" xfId="0" applyFont="1" applyAlignment="1">
      <alignmen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6"/>
  <sheetViews>
    <sheetView tabSelected="1" topLeftCell="A7" zoomScale="85" zoomScaleNormal="85" workbookViewId="0">
      <selection activeCell="I9" sqref="I9:R9"/>
    </sheetView>
  </sheetViews>
  <sheetFormatPr defaultRowHeight="15.75" x14ac:dyDescent="0.25"/>
  <cols>
    <col min="1" max="1" width="3.7109375" style="2" customWidth="1"/>
    <col min="2" max="2" width="9.140625" style="2"/>
    <col min="3" max="3" width="24.42578125" style="2" customWidth="1"/>
    <col min="4" max="4" width="44.140625" style="2" customWidth="1"/>
    <col min="5" max="5" width="20.5703125" style="2" customWidth="1"/>
    <col min="6" max="6" width="16" style="2" customWidth="1"/>
    <col min="7" max="7" width="14.42578125" style="24" customWidth="1"/>
    <col min="8" max="8" width="12.85546875" style="2" customWidth="1"/>
    <col min="9" max="9" width="19.140625" style="2" customWidth="1"/>
    <col min="10" max="10" width="18.28515625" style="2" customWidth="1"/>
    <col min="11" max="11" width="19" style="2" customWidth="1"/>
    <col min="12" max="12" width="12.85546875" style="24" customWidth="1"/>
    <col min="13" max="13" width="16.42578125" style="2" customWidth="1"/>
    <col min="14" max="14" width="18.7109375" style="2" customWidth="1"/>
    <col min="15" max="15" width="15.42578125" style="2" customWidth="1"/>
    <col min="16" max="16" width="14.140625" style="2" customWidth="1"/>
    <col min="17" max="17" width="14.7109375" style="2" customWidth="1"/>
    <col min="18" max="18" width="14.140625" style="2" customWidth="1"/>
    <col min="19" max="19" width="9.140625" style="2"/>
    <col min="20" max="20" width="19.42578125" style="2" customWidth="1"/>
    <col min="21" max="16384" width="9.140625" style="2"/>
  </cols>
  <sheetData>
    <row r="1" spans="2:19" ht="60" customHeight="1" x14ac:dyDescent="0.25">
      <c r="B1" s="71" t="s">
        <v>8</v>
      </c>
      <c r="C1" s="71"/>
      <c r="D1" s="71"/>
      <c r="E1" s="71"/>
      <c r="F1" s="71"/>
      <c r="G1" s="71"/>
      <c r="H1" s="71"/>
      <c r="I1" s="71"/>
      <c r="J1" s="71"/>
      <c r="K1" s="71"/>
      <c r="L1" s="71"/>
      <c r="M1" s="71"/>
      <c r="N1" s="71"/>
      <c r="O1" s="71"/>
      <c r="P1" s="71"/>
      <c r="Q1" s="71"/>
      <c r="R1" s="71"/>
      <c r="S1" s="71"/>
    </row>
    <row r="4" spans="2:19" ht="27" customHeight="1" x14ac:dyDescent="0.25">
      <c r="B4" s="45" t="s">
        <v>24</v>
      </c>
      <c r="C4" s="45"/>
      <c r="D4" s="45"/>
      <c r="E4" s="45"/>
      <c r="F4" s="45"/>
      <c r="G4" s="45"/>
      <c r="H4" s="45"/>
      <c r="I4" s="46" t="s">
        <v>38</v>
      </c>
      <c r="J4" s="46"/>
      <c r="K4" s="46"/>
      <c r="L4" s="46"/>
      <c r="M4" s="46"/>
      <c r="N4" s="46"/>
      <c r="O4" s="46"/>
      <c r="P4" s="46"/>
      <c r="Q4" s="46"/>
      <c r="R4" s="46"/>
      <c r="S4" s="28"/>
    </row>
    <row r="5" spans="2:19" ht="35.25" customHeight="1" x14ac:dyDescent="0.25">
      <c r="B5" s="72" t="s">
        <v>25</v>
      </c>
      <c r="C5" s="72"/>
      <c r="D5" s="72"/>
      <c r="E5" s="72"/>
      <c r="F5" s="72"/>
      <c r="G5" s="72"/>
      <c r="H5" s="72"/>
      <c r="I5" s="46" t="s">
        <v>37</v>
      </c>
      <c r="J5" s="46"/>
      <c r="K5" s="46"/>
      <c r="L5" s="46"/>
      <c r="M5" s="46"/>
      <c r="N5" s="46"/>
      <c r="O5" s="46"/>
      <c r="P5" s="46"/>
      <c r="Q5" s="46"/>
      <c r="R5" s="46"/>
      <c r="S5" s="28"/>
    </row>
    <row r="6" spans="2:19" ht="33.75" customHeight="1" x14ac:dyDescent="0.25">
      <c r="B6" s="45" t="s">
        <v>27</v>
      </c>
      <c r="C6" s="45"/>
      <c r="D6" s="45"/>
      <c r="E6" s="45"/>
      <c r="F6" s="45"/>
      <c r="G6" s="45"/>
      <c r="H6" s="45"/>
      <c r="I6" s="46" t="s">
        <v>26</v>
      </c>
      <c r="J6" s="46"/>
      <c r="K6" s="46"/>
      <c r="L6" s="46"/>
      <c r="M6" s="46"/>
      <c r="N6" s="46"/>
      <c r="O6" s="46"/>
      <c r="P6" s="46"/>
      <c r="Q6" s="46"/>
      <c r="R6" s="46"/>
      <c r="S6" s="28"/>
    </row>
    <row r="7" spans="2:19" ht="99" customHeight="1" x14ac:dyDescent="0.25">
      <c r="B7" s="47" t="s">
        <v>28</v>
      </c>
      <c r="C7" s="46"/>
      <c r="D7" s="46"/>
      <c r="E7" s="46"/>
      <c r="F7" s="46"/>
      <c r="G7" s="46"/>
      <c r="H7" s="46"/>
      <c r="I7" s="48" t="s">
        <v>45</v>
      </c>
      <c r="J7" s="48"/>
      <c r="K7" s="48"/>
      <c r="L7" s="48"/>
      <c r="M7" s="48"/>
      <c r="N7" s="48"/>
      <c r="O7" s="48"/>
      <c r="P7" s="48"/>
      <c r="Q7" s="48"/>
      <c r="R7" s="48"/>
      <c r="S7" s="28"/>
    </row>
    <row r="8" spans="2:19" ht="37.5" customHeight="1" x14ac:dyDescent="0.25">
      <c r="B8" s="46" t="s">
        <v>29</v>
      </c>
      <c r="C8" s="46"/>
      <c r="D8" s="46"/>
      <c r="E8" s="46"/>
      <c r="F8" s="46"/>
      <c r="G8" s="46"/>
      <c r="H8" s="46"/>
      <c r="I8" s="46" t="s">
        <v>30</v>
      </c>
      <c r="J8" s="46"/>
      <c r="K8" s="46"/>
      <c r="L8" s="46"/>
      <c r="M8" s="46"/>
      <c r="N8" s="46"/>
      <c r="O8" s="46"/>
      <c r="P8" s="46"/>
      <c r="Q8" s="46"/>
      <c r="R8" s="46"/>
      <c r="S8" s="28"/>
    </row>
    <row r="9" spans="2:19" ht="34.5" customHeight="1" x14ac:dyDescent="0.25">
      <c r="B9" s="46" t="s">
        <v>31</v>
      </c>
      <c r="C9" s="46"/>
      <c r="D9" s="46"/>
      <c r="E9" s="46"/>
      <c r="F9" s="46"/>
      <c r="G9" s="46"/>
      <c r="H9" s="46"/>
      <c r="I9" s="46" t="s">
        <v>32</v>
      </c>
      <c r="J9" s="46"/>
      <c r="K9" s="46"/>
      <c r="L9" s="46"/>
      <c r="M9" s="46"/>
      <c r="N9" s="46"/>
      <c r="O9" s="46"/>
      <c r="P9" s="46"/>
      <c r="Q9" s="46"/>
      <c r="R9" s="46"/>
      <c r="S9" s="28"/>
    </row>
    <row r="11" spans="2:19" ht="16.5" thickBot="1" x14ac:dyDescent="0.3"/>
    <row r="12" spans="2:19" ht="16.5" customHeight="1" thickBot="1" x14ac:dyDescent="0.3">
      <c r="B12" s="51" t="s">
        <v>6</v>
      </c>
      <c r="C12" s="54" t="s">
        <v>9</v>
      </c>
      <c r="D12" s="51" t="s">
        <v>0</v>
      </c>
      <c r="E12" s="54" t="s">
        <v>10</v>
      </c>
      <c r="F12" s="76" t="s">
        <v>1</v>
      </c>
      <c r="G12" s="73"/>
      <c r="H12" s="57" t="s">
        <v>11</v>
      </c>
      <c r="I12" s="60" t="s">
        <v>2</v>
      </c>
      <c r="J12" s="61"/>
      <c r="K12" s="61"/>
      <c r="L12" s="61"/>
      <c r="M12" s="61"/>
      <c r="N12" s="54"/>
      <c r="O12" s="61"/>
      <c r="P12" s="62"/>
      <c r="Q12" s="51" t="s">
        <v>15</v>
      </c>
      <c r="R12" s="51" t="s">
        <v>16</v>
      </c>
    </row>
    <row r="13" spans="2:19" ht="28.5" customHeight="1" thickBot="1" x14ac:dyDescent="0.3">
      <c r="B13" s="52"/>
      <c r="C13" s="55"/>
      <c r="D13" s="52"/>
      <c r="E13" s="55"/>
      <c r="F13" s="77"/>
      <c r="G13" s="74"/>
      <c r="H13" s="58"/>
      <c r="I13" s="60" t="s">
        <v>12</v>
      </c>
      <c r="J13" s="61"/>
      <c r="K13" s="62"/>
      <c r="L13" s="79" t="s">
        <v>3</v>
      </c>
      <c r="M13" s="76" t="s">
        <v>7</v>
      </c>
      <c r="N13" s="70" t="s">
        <v>13</v>
      </c>
      <c r="O13" s="54" t="s">
        <v>14</v>
      </c>
      <c r="P13" s="73"/>
      <c r="Q13" s="52"/>
      <c r="R13" s="52"/>
    </row>
    <row r="14" spans="2:19" ht="61.5" customHeight="1" thickBot="1" x14ac:dyDescent="0.3">
      <c r="B14" s="52"/>
      <c r="C14" s="55"/>
      <c r="D14" s="52"/>
      <c r="E14" s="55"/>
      <c r="F14" s="78"/>
      <c r="G14" s="75"/>
      <c r="H14" s="58"/>
      <c r="I14" s="26" t="s">
        <v>33</v>
      </c>
      <c r="J14" s="25" t="s">
        <v>34</v>
      </c>
      <c r="K14" s="25" t="s">
        <v>35</v>
      </c>
      <c r="L14" s="80"/>
      <c r="M14" s="77"/>
      <c r="N14" s="70"/>
      <c r="O14" s="55"/>
      <c r="P14" s="74"/>
      <c r="Q14" s="52"/>
      <c r="R14" s="52"/>
    </row>
    <row r="15" spans="2:19" ht="57" customHeight="1" thickBot="1" x14ac:dyDescent="0.3">
      <c r="B15" s="53"/>
      <c r="C15" s="55"/>
      <c r="D15" s="53"/>
      <c r="E15" s="56"/>
      <c r="F15" s="9" t="s">
        <v>23</v>
      </c>
      <c r="G15" s="26" t="s">
        <v>22</v>
      </c>
      <c r="H15" s="59"/>
      <c r="I15" s="3" t="s">
        <v>4</v>
      </c>
      <c r="J15" s="1" t="s">
        <v>4</v>
      </c>
      <c r="K15" s="1" t="s">
        <v>4</v>
      </c>
      <c r="L15" s="81"/>
      <c r="M15" s="78"/>
      <c r="N15" s="44" t="s">
        <v>36</v>
      </c>
      <c r="O15" s="56"/>
      <c r="P15" s="75"/>
      <c r="Q15" s="53"/>
      <c r="R15" s="53"/>
    </row>
    <row r="16" spans="2:19" ht="16.5" thickBot="1" x14ac:dyDescent="0.3">
      <c r="B16" s="4">
        <v>1</v>
      </c>
      <c r="C16" s="3">
        <v>2</v>
      </c>
      <c r="D16" s="1">
        <v>3</v>
      </c>
      <c r="E16" s="1">
        <v>4</v>
      </c>
      <c r="F16" s="9">
        <v>5</v>
      </c>
      <c r="G16" s="26">
        <v>6</v>
      </c>
      <c r="H16" s="10">
        <v>7</v>
      </c>
      <c r="I16" s="10">
        <v>8</v>
      </c>
      <c r="J16" s="9">
        <v>9</v>
      </c>
      <c r="K16" s="3">
        <v>10</v>
      </c>
      <c r="L16" s="25">
        <v>11</v>
      </c>
      <c r="M16" s="10">
        <v>12</v>
      </c>
      <c r="N16" s="9">
        <v>13</v>
      </c>
      <c r="O16" s="60">
        <v>14</v>
      </c>
      <c r="P16" s="62"/>
      <c r="Q16" s="1">
        <v>15</v>
      </c>
      <c r="R16" s="1">
        <v>16</v>
      </c>
    </row>
    <row r="17" spans="2:18" s="5" customFormat="1" ht="50.1" customHeight="1" thickBot="1" x14ac:dyDescent="0.3">
      <c r="B17" s="34">
        <v>1</v>
      </c>
      <c r="C17" s="29" t="s">
        <v>19</v>
      </c>
      <c r="D17" s="40" t="s">
        <v>39</v>
      </c>
      <c r="E17" s="51" t="s">
        <v>44</v>
      </c>
      <c r="F17" s="33" t="s">
        <v>20</v>
      </c>
      <c r="G17" s="27">
        <v>876</v>
      </c>
      <c r="H17" s="29">
        <v>1</v>
      </c>
      <c r="I17" s="32">
        <v>15000</v>
      </c>
      <c r="J17" s="12">
        <v>16000</v>
      </c>
      <c r="K17" s="12">
        <v>15500</v>
      </c>
      <c r="L17" s="12">
        <f>(STDEV(I17:K17)/AVERAGE(I17:K17))*100</f>
        <v>3.23</v>
      </c>
      <c r="M17" s="19">
        <f>ROUNDDOWN(AVERAGE(I17:K17),2)</f>
        <v>15500</v>
      </c>
      <c r="N17" s="67">
        <v>528400</v>
      </c>
      <c r="O17" s="20">
        <f>I17*H17</f>
        <v>15000</v>
      </c>
      <c r="P17" s="13" t="s">
        <v>17</v>
      </c>
      <c r="Q17" s="10"/>
      <c r="R17" s="6"/>
    </row>
    <row r="18" spans="2:18" s="7" customFormat="1" ht="50.1" customHeight="1" thickBot="1" x14ac:dyDescent="0.3">
      <c r="B18" s="30">
        <v>2</v>
      </c>
      <c r="C18" s="29" t="s">
        <v>19</v>
      </c>
      <c r="D18" s="41" t="s">
        <v>40</v>
      </c>
      <c r="E18" s="52"/>
      <c r="F18" s="33" t="s">
        <v>20</v>
      </c>
      <c r="G18" s="27">
        <v>876</v>
      </c>
      <c r="H18" s="29">
        <v>1</v>
      </c>
      <c r="I18" s="43">
        <v>15000</v>
      </c>
      <c r="J18" s="16">
        <v>16000</v>
      </c>
      <c r="K18" s="17">
        <v>15500</v>
      </c>
      <c r="L18" s="12">
        <f t="shared" ref="L18:L21" si="0">(STDEV(I18:K18)/AVERAGE(I18:K18))*100</f>
        <v>3.23</v>
      </c>
      <c r="M18" s="19">
        <f t="shared" ref="M18:M21" si="1">ROUNDDOWN(AVERAGE(I18:K18),2)</f>
        <v>15500</v>
      </c>
      <c r="N18" s="68"/>
      <c r="O18" s="20">
        <f t="shared" ref="O18:O21" si="2">I18*H18</f>
        <v>15000</v>
      </c>
      <c r="P18" s="13" t="s">
        <v>17</v>
      </c>
      <c r="Q18" s="8"/>
      <c r="R18" s="8"/>
    </row>
    <row r="19" spans="2:18" s="7" customFormat="1" ht="50.1" customHeight="1" thickBot="1" x14ac:dyDescent="0.3">
      <c r="B19" s="35">
        <v>3</v>
      </c>
      <c r="C19" s="29" t="s">
        <v>19</v>
      </c>
      <c r="D19" s="42" t="s">
        <v>41</v>
      </c>
      <c r="E19" s="52"/>
      <c r="F19" s="33" t="s">
        <v>20</v>
      </c>
      <c r="G19" s="27">
        <v>876</v>
      </c>
      <c r="H19" s="29">
        <v>1</v>
      </c>
      <c r="I19" s="15">
        <v>2500</v>
      </c>
      <c r="J19" s="11">
        <v>3000</v>
      </c>
      <c r="K19" s="18">
        <v>4000</v>
      </c>
      <c r="L19" s="12">
        <f t="shared" si="0"/>
        <v>24.12</v>
      </c>
      <c r="M19" s="19">
        <f t="shared" si="1"/>
        <v>3166.66</v>
      </c>
      <c r="N19" s="68"/>
      <c r="O19" s="20">
        <f t="shared" si="2"/>
        <v>2500</v>
      </c>
      <c r="P19" s="13" t="s">
        <v>17</v>
      </c>
      <c r="Q19" s="8"/>
      <c r="R19" s="8"/>
    </row>
    <row r="20" spans="2:18" s="7" customFormat="1" ht="50.1" customHeight="1" thickBot="1" x14ac:dyDescent="0.3">
      <c r="B20" s="30">
        <v>4</v>
      </c>
      <c r="C20" s="29" t="s">
        <v>19</v>
      </c>
      <c r="D20" s="42" t="s">
        <v>42</v>
      </c>
      <c r="E20" s="52"/>
      <c r="F20" s="33" t="s">
        <v>20</v>
      </c>
      <c r="G20" s="27">
        <v>876</v>
      </c>
      <c r="H20" s="29">
        <v>1</v>
      </c>
      <c r="I20" s="14">
        <v>2500</v>
      </c>
      <c r="J20" s="16">
        <v>3000</v>
      </c>
      <c r="K20" s="17">
        <v>4000</v>
      </c>
      <c r="L20" s="12">
        <f t="shared" si="0"/>
        <v>24.12</v>
      </c>
      <c r="M20" s="19">
        <f t="shared" si="1"/>
        <v>3166.66</v>
      </c>
      <c r="N20" s="68"/>
      <c r="O20" s="20">
        <f t="shared" si="2"/>
        <v>2500</v>
      </c>
      <c r="P20" s="13" t="s">
        <v>17</v>
      </c>
      <c r="Q20" s="8"/>
      <c r="R20" s="8"/>
    </row>
    <row r="21" spans="2:18" s="7" customFormat="1" ht="50.1" customHeight="1" thickBot="1" x14ac:dyDescent="0.3">
      <c r="B21" s="36">
        <v>5</v>
      </c>
      <c r="C21" s="3" t="s">
        <v>19</v>
      </c>
      <c r="D21" s="42" t="s">
        <v>43</v>
      </c>
      <c r="E21" s="53"/>
      <c r="F21" s="31" t="s">
        <v>20</v>
      </c>
      <c r="G21" s="37">
        <v>876</v>
      </c>
      <c r="H21" s="3">
        <v>1</v>
      </c>
      <c r="I21" s="43">
        <v>15000</v>
      </c>
      <c r="J21" s="38">
        <v>16000</v>
      </c>
      <c r="K21" s="39">
        <v>15500</v>
      </c>
      <c r="L21" s="16">
        <f t="shared" si="0"/>
        <v>3.23</v>
      </c>
      <c r="M21" s="22">
        <f t="shared" si="1"/>
        <v>15500</v>
      </c>
      <c r="N21" s="69"/>
      <c r="O21" s="14">
        <f t="shared" si="2"/>
        <v>15000</v>
      </c>
      <c r="P21" s="21" t="s">
        <v>17</v>
      </c>
      <c r="Q21" s="8"/>
      <c r="R21" s="8"/>
    </row>
    <row r="22" spans="2:18" ht="16.5" customHeight="1" thickBot="1" x14ac:dyDescent="0.3">
      <c r="B22" s="63" t="s">
        <v>5</v>
      </c>
      <c r="C22" s="64"/>
      <c r="D22" s="64"/>
      <c r="E22" s="64"/>
      <c r="F22" s="64"/>
      <c r="G22" s="64"/>
      <c r="H22" s="64"/>
      <c r="I22" s="64"/>
      <c r="J22" s="64"/>
      <c r="K22" s="64"/>
      <c r="L22" s="64"/>
      <c r="M22" s="64"/>
      <c r="N22" s="64"/>
      <c r="O22" s="65">
        <f>SUM(O17:O21)</f>
        <v>50000</v>
      </c>
      <c r="P22" s="66"/>
      <c r="Q22" s="1"/>
      <c r="R22" s="1"/>
    </row>
    <row r="23" spans="2:18" x14ac:dyDescent="0.25">
      <c r="I23" s="23"/>
      <c r="J23" s="23"/>
      <c r="K23" s="23"/>
    </row>
    <row r="24" spans="2:18" ht="31.5" customHeight="1" x14ac:dyDescent="0.25">
      <c r="B24" s="49" t="s">
        <v>21</v>
      </c>
      <c r="C24" s="50"/>
      <c r="D24" s="50"/>
      <c r="E24" s="50"/>
      <c r="F24" s="50"/>
      <c r="G24" s="50"/>
      <c r="H24" s="50"/>
      <c r="I24" s="50"/>
      <c r="J24" s="50"/>
      <c r="K24" s="50"/>
      <c r="L24" s="50"/>
      <c r="M24" s="50"/>
      <c r="N24" s="50"/>
      <c r="O24" s="50"/>
      <c r="P24" s="50"/>
      <c r="Q24" s="50"/>
    </row>
    <row r="26" spans="2:18" ht="86.25" customHeight="1" x14ac:dyDescent="0.25">
      <c r="B26" s="49" t="s">
        <v>18</v>
      </c>
      <c r="C26" s="50"/>
      <c r="D26" s="50"/>
      <c r="E26" s="50"/>
      <c r="F26" s="50"/>
      <c r="G26" s="50"/>
      <c r="H26" s="50"/>
      <c r="I26" s="50"/>
      <c r="J26" s="50"/>
      <c r="K26" s="50"/>
      <c r="L26" s="50"/>
      <c r="M26" s="50"/>
      <c r="N26" s="50"/>
      <c r="O26" s="50"/>
      <c r="P26" s="50"/>
      <c r="Q26" s="50"/>
    </row>
  </sheetData>
  <mergeCells count="34">
    <mergeCell ref="R12:R15"/>
    <mergeCell ref="O13:P15"/>
    <mergeCell ref="F12:G14"/>
    <mergeCell ref="B8:H8"/>
    <mergeCell ref="I8:R8"/>
    <mergeCell ref="B9:H9"/>
    <mergeCell ref="I9:R9"/>
    <mergeCell ref="Q12:Q15"/>
    <mergeCell ref="I13:K13"/>
    <mergeCell ref="L13:L15"/>
    <mergeCell ref="B12:B15"/>
    <mergeCell ref="M13:M15"/>
    <mergeCell ref="C12:C15"/>
    <mergeCell ref="B1:S1"/>
    <mergeCell ref="B4:H4"/>
    <mergeCell ref="I4:R4"/>
    <mergeCell ref="B5:H5"/>
    <mergeCell ref="I5:R5"/>
    <mergeCell ref="B6:H6"/>
    <mergeCell ref="I6:R6"/>
    <mergeCell ref="B7:H7"/>
    <mergeCell ref="I7:R7"/>
    <mergeCell ref="B26:Q26"/>
    <mergeCell ref="B24:Q24"/>
    <mergeCell ref="D12:D15"/>
    <mergeCell ref="E12:E15"/>
    <mergeCell ref="H12:H15"/>
    <mergeCell ref="I12:P12"/>
    <mergeCell ref="B22:N22"/>
    <mergeCell ref="O22:P22"/>
    <mergeCell ref="O16:P16"/>
    <mergeCell ref="E17:E21"/>
    <mergeCell ref="N17:N21"/>
    <mergeCell ref="N13:N14"/>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2026-06-09T08:12:13Z</cp:lastPrinted>
  <dcterms:created xsi:type="dcterms:W3CDTF">2025-05-16T11:17:36Z</dcterms:created>
  <dcterms:modified xsi:type="dcterms:W3CDTF">2026-06-09T08:18:33Z</dcterms:modified>
</cp:coreProperties>
</file>