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</workbook>
</file>

<file path=xl/calcChain.xml><?xml version="1.0" encoding="utf-8"?>
<calcChain xmlns="http://schemas.openxmlformats.org/spreadsheetml/2006/main">
  <c r="U8" i="1"/>
  <c r="U7"/>
  <c r="T7"/>
  <c r="P7"/>
  <c r="N7"/>
  <c r="S7" s="1"/>
  <c r="Q7" l="1"/>
  <c r="R7" s="1"/>
</calcChain>
</file>

<file path=xl/sharedStrings.xml><?xml version="1.0" encoding="utf-8"?>
<sst xmlns="http://schemas.openxmlformats.org/spreadsheetml/2006/main" count="37" uniqueCount="32">
  <si>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</si>
  <si>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</si>
  <si>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</si>
  <si>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</si>
  <si>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</si>
  <si>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</si>
  <si>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</si>
  <si>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</si>
  <si>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</si>
  <si>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</si>
  <si>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</si>
  <si>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</si>
  <si>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</si>
  <si>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</si>
  <si>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</si>
  <si>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</si>
  <si>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1.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</si>
  <si>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</si>
  <si>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</si>
  <si>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</si>
  <si>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</si>
  <si>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</si>
  <si>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</si>
  <si>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</si>
  <si>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</si>
  <si>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шт.</t>
  </si>
  <si>
    <t>Наименование товара</t>
  </si>
  <si>
    <t xml:space="preserve">                                       ОБОСНОВАНИЕ ЦЕНЫ КОНТРАКТА
</t>
  </si>
  <si>
    <r>
      <t xml:space="preserve">Директор ФИЦ ПХФ и МХ РАН  </t>
    </r>
    <r>
      <rPr>
        <u/>
        <sz val="12"/>
        <rFont val="Times New Roman"/>
        <family val="1"/>
        <charset val="204"/>
      </rPr>
      <t>____________</t>
    </r>
    <r>
      <rPr>
        <sz val="12"/>
        <rFont val="Times New Roman"/>
        <family val="1"/>
        <charset val="204"/>
      </rPr>
      <t>__  Голосов Е.В.</t>
    </r>
  </si>
  <si>
    <t>В результате проведенного расчета стартовая цена составит    547 600  руб.   00   коп.</t>
  </si>
  <si>
    <t>Поставка установки выработки тока</t>
  </si>
  <si>
    <t>Установка выработки тока FREGAT АД-40 кВт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</si>
</sst>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6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4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24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123825</xdr:colOff>
      <xdr:row>14</xdr:row>
      <xdr:rowOff>384660</xdr:rowOff>
    </xdr:from>
    <xdr:to>
      <xdr:col>15</xdr:col>
      <xdr:colOff>440020</xdr:colOff>
      <xdr:row>16</xdr:row>
      <xdr:rowOff>193480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3825" y="5128110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9"/>
  <sheetViews>
    <sheetView tabSelected="1" workbookViewId="0">
      <pane ySplit="1" topLeftCell="A2" activePane="bottomLeft" state="frozen"/>
      <selection pane="bottomLeft" activeCell="T10" sqref="T10"/>
    </sheetView>
  </sheetViews>
  <sheetFormatPr defaultColWidth="9.140625" defaultRowHeight="15"/>
  <cols>
    <col min="1" max="1" width="4.28515625" style="1" customWidth="1"/>
    <col min="2" max="2" width="55.140625" style="1" customWidth="1"/>
    <col min="3" max="3" width="9.140625" style="1"/>
    <col min="4" max="4" width="8" style="1" customWidth="1"/>
    <col min="5" max="5" width="16" style="1" customWidth="1"/>
    <col min="6" max="6" width="14.7109375" style="1" customWidth="1"/>
    <col min="7" max="7" width="15.8554687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4.42578125" style="1" customWidth="1"/>
    <col min="21" max="21" width="14.8554687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1" ht="22.5" customHeight="1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1.75" customHeight="1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4"/>
      <c r="U4" s="4"/>
    </row>
    <row r="5" spans="1:21" ht="41.25" customHeight="1">
      <c r="A5" s="31" t="s">
        <v>0</v>
      </c>
      <c r="B5" s="32" t="s">
        <v>26</v>
      </c>
      <c r="C5" s="24" t="s">
        <v>17</v>
      </c>
      <c r="D5" s="24" t="s">
        <v>11</v>
      </c>
      <c r="E5" s="5" t="s">
        <v>1</v>
      </c>
      <c r="F5" s="5" t="s">
        <v>2</v>
      </c>
      <c r="G5" s="5" t="s">
        <v>3</v>
      </c>
      <c r="H5" s="23" t="s">
        <v>4</v>
      </c>
      <c r="I5" s="23"/>
      <c r="J5" s="23"/>
      <c r="K5" s="23" t="s">
        <v>5</v>
      </c>
      <c r="L5" s="23"/>
      <c r="M5" s="23"/>
      <c r="N5" s="23" t="s">
        <v>6</v>
      </c>
      <c r="O5" s="31" t="s">
        <v>7</v>
      </c>
      <c r="P5" s="31" t="s">
        <v>8</v>
      </c>
      <c r="Q5" s="31" t="s">
        <v>9</v>
      </c>
      <c r="R5" s="31" t="s">
        <v>10</v>
      </c>
      <c r="S5" s="23" t="s">
        <v>24</v>
      </c>
      <c r="T5" s="23" t="s">
        <v>18</v>
      </c>
      <c r="U5" s="23" t="s">
        <v>23</v>
      </c>
    </row>
    <row r="6" spans="1:21" ht="39" customHeight="1">
      <c r="A6" s="31"/>
      <c r="B6" s="33"/>
      <c r="C6" s="25"/>
      <c r="D6" s="25"/>
      <c r="E6" s="5" t="s">
        <v>12</v>
      </c>
      <c r="F6" s="5" t="s">
        <v>12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13</v>
      </c>
      <c r="L6" s="5" t="s">
        <v>14</v>
      </c>
      <c r="M6" s="5" t="s">
        <v>15</v>
      </c>
      <c r="N6" s="23"/>
      <c r="O6" s="31"/>
      <c r="P6" s="31"/>
      <c r="Q6" s="31"/>
      <c r="R6" s="31"/>
      <c r="S6" s="23"/>
      <c r="T6" s="23"/>
      <c r="U6" s="23"/>
    </row>
    <row r="7" spans="1:21" ht="39" customHeight="1">
      <c r="A7" s="18" t="s">
        <v>16</v>
      </c>
      <c r="B7" s="6" t="s">
        <v>31</v>
      </c>
      <c r="C7" s="7" t="s">
        <v>25</v>
      </c>
      <c r="D7" s="17">
        <v>1</v>
      </c>
      <c r="E7" s="15">
        <v>547600</v>
      </c>
      <c r="F7" s="15">
        <v>567000</v>
      </c>
      <c r="G7" s="15">
        <v>555000</v>
      </c>
      <c r="H7" s="15"/>
      <c r="I7" s="15"/>
      <c r="J7" s="15"/>
      <c r="K7" s="15"/>
      <c r="L7" s="15"/>
      <c r="M7" s="15"/>
      <c r="N7" s="15">
        <f t="shared" ref="N7" si="0">(E7+F7+G7)/3</f>
        <v>556533.33333333337</v>
      </c>
      <c r="O7" s="16">
        <v>3</v>
      </c>
      <c r="P7" s="8">
        <f t="shared" ref="P7" si="1">STDEV(E7,F7,G7,J7,M7)</f>
        <v>9790.4715582709796</v>
      </c>
      <c r="Q7" s="8">
        <f t="shared" ref="Q7" si="2">P7/N7*100</f>
        <v>1.759188708362059</v>
      </c>
      <c r="R7" s="16" t="str">
        <f t="shared" ref="R7" si="3">IF(Q7&lt;33,"ОДНОРОДНЫЕ","НЕОДНОРОДНЫЕ")</f>
        <v>ОДНОРОДНЫЕ</v>
      </c>
      <c r="S7" s="15">
        <f t="shared" ref="S7" si="4">D7*N7</f>
        <v>556533.33333333337</v>
      </c>
      <c r="T7" s="15">
        <f t="shared" ref="T7" si="5">E7</f>
        <v>547600</v>
      </c>
      <c r="U7" s="8">
        <f t="shared" ref="U7" si="6">E7*D7</f>
        <v>547600</v>
      </c>
    </row>
    <row r="8" spans="1:21" ht="36.75" customHeight="1">
      <c r="A8" s="26" t="s">
        <v>19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  <c r="U8" s="5">
        <f>U7</f>
        <v>547600</v>
      </c>
    </row>
    <row r="9" spans="1:21" ht="18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spans="1:21" ht="42" customHeight="1">
      <c r="A10" s="20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1"/>
      <c r="U10" s="4"/>
    </row>
    <row r="11" spans="1:21" ht="21.75" customHeight="1">
      <c r="A11" s="29" t="s">
        <v>29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"/>
      <c r="U11" s="4"/>
    </row>
    <row r="12" spans="1:21" ht="12.75" customHeight="1">
      <c r="A12" s="12"/>
      <c r="B12" s="12"/>
      <c r="C12" s="30"/>
      <c r="D12" s="30"/>
      <c r="E12" s="30"/>
      <c r="F12" s="3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4"/>
      <c r="U12" s="4"/>
    </row>
    <row r="13" spans="1:21" ht="27" customHeight="1">
      <c r="A13" s="22" t="s">
        <v>28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4"/>
      <c r="U13" s="4"/>
    </row>
    <row r="14" spans="1:21" ht="15.75" customHeight="1">
      <c r="A14" s="22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4"/>
      <c r="U14" s="4"/>
    </row>
    <row r="15" spans="1:21" ht="37.5" customHeight="1">
      <c r="A15" s="4"/>
      <c r="B15" s="4"/>
      <c r="C15" s="4"/>
      <c r="D15" s="4"/>
      <c r="E15" s="4"/>
      <c r="F15" s="4"/>
      <c r="G15" s="4"/>
      <c r="H15" s="13"/>
      <c r="I15" s="13"/>
      <c r="J15" s="4"/>
      <c r="K15" s="4"/>
      <c r="L15" s="4"/>
      <c r="M15" s="4"/>
      <c r="N15" s="4"/>
      <c r="O15" s="4"/>
      <c r="P15" s="4"/>
      <c r="Q15" s="4"/>
      <c r="R15" s="14"/>
      <c r="S15" s="4"/>
      <c r="T15" s="4"/>
      <c r="U15" s="4"/>
    </row>
    <row r="16" spans="1:21" ht="35.25" customHeight="1">
      <c r="A16" s="4"/>
      <c r="B16" s="4"/>
      <c r="C16" s="4"/>
      <c r="D16" s="4"/>
      <c r="E16" s="4"/>
      <c r="F16" s="4"/>
      <c r="G16" s="4"/>
      <c r="H16" s="13"/>
      <c r="I16" s="1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19" ht="27" customHeight="1"/>
    <row r="18" spans="1:19" ht="12.75" customHeight="1"/>
    <row r="19" spans="1:19" ht="35.25" customHeight="1"/>
    <row r="20" spans="1:19" ht="35.25" customHeight="1"/>
    <row r="21" spans="1:19" ht="35.25" customHeight="1"/>
    <row r="22" spans="1:19" ht="18" customHeight="1"/>
    <row r="23" spans="1:19" ht="35.25" customHeight="1"/>
    <row r="25" spans="1:19" ht="37.5" customHeight="1"/>
    <row r="26" spans="1:19" s="3" customFormat="1" ht="67.5" customHeight="1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33.75" customHeight="1"/>
    <row r="28" spans="1:19" ht="26.25" customHeight="1"/>
    <row r="29" spans="1:19" ht="27.75" customHeight="1"/>
  </sheetData>
  <mergeCells count="24">
    <mergeCell ref="A14:S14"/>
    <mergeCell ref="S5:S6"/>
    <mergeCell ref="A11:S11"/>
    <mergeCell ref="C12:F12"/>
    <mergeCell ref="N5:N6"/>
    <mergeCell ref="O5:O6"/>
    <mergeCell ref="P5:P6"/>
    <mergeCell ref="Q5:Q6"/>
    <mergeCell ref="R5:R6"/>
    <mergeCell ref="A5:A6"/>
    <mergeCell ref="B5:B6"/>
    <mergeCell ref="H5:J5"/>
    <mergeCell ref="A1:S1"/>
    <mergeCell ref="A3:S3"/>
    <mergeCell ref="A4:S4"/>
    <mergeCell ref="A2:U2"/>
    <mergeCell ref="A13:S13"/>
    <mergeCell ref="A10:S10"/>
    <mergeCell ref="T5:T6"/>
    <mergeCell ref="U5:U6"/>
    <mergeCell ref="C5:C6"/>
    <mergeCell ref="D5:D6"/>
    <mergeCell ref="A8:T8"/>
    <mergeCell ref="K5:M5"/>
  </mergeCells>
  <conditionalFormatting sqref="R7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57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</cp:lastModifiedBy>
  <cp:revision>6</cp:revision>
  <cp:lastPrinted>2026-03-20T11:06:26Z</cp:lastPrinted>
  <dcterms:created xsi:type="dcterms:W3CDTF">2015-03-09T15:47:32Z</dcterms:created>
  <dcterms:modified xsi:type="dcterms:W3CDTF">2026-05-13T06:26:15Z</dcterms:modified>
  <dc:language>ru-RU</dc:language>
</cp:coreProperties>
</file>