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1835"/>
  </bookViews>
  <sheets>
    <sheet name="авто" sheetId="1" r:id="rId1"/>
  </sheets>
  <definedNames>
    <definedName name="_xlnm.Print_Area" localSheetId="0">авто!$A$1:$V$136</definedName>
  </definedNames>
  <calcPr calcId="145621"/>
</workbook>
</file>

<file path=xl/calcChain.xml><?xml version="1.0" encoding="utf-8"?>
<calcChain xmlns="http://schemas.openxmlformats.org/spreadsheetml/2006/main">
  <c r="T124" i="1" l="1"/>
  <c r="S124" i="1"/>
  <c r="P123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J123" i="1"/>
  <c r="K123" i="1" s="1"/>
  <c r="L123" i="1" s="1"/>
  <c r="M123" i="1"/>
  <c r="T123" i="1"/>
  <c r="J122" i="1"/>
  <c r="K122" i="1" s="1"/>
  <c r="L122" i="1" s="1"/>
  <c r="M122" i="1"/>
  <c r="T122" i="1"/>
  <c r="J121" i="1"/>
  <c r="K121" i="1"/>
  <c r="L121" i="1" s="1"/>
  <c r="M121" i="1"/>
  <c r="T121" i="1"/>
  <c r="J120" i="1"/>
  <c r="K120" i="1"/>
  <c r="L120" i="1" s="1"/>
  <c r="M120" i="1"/>
  <c r="T120" i="1"/>
  <c r="J119" i="1"/>
  <c r="K119" i="1" s="1"/>
  <c r="L119" i="1" s="1"/>
  <c r="M119" i="1"/>
  <c r="T119" i="1"/>
  <c r="J118" i="1"/>
  <c r="K118" i="1"/>
  <c r="L118" i="1" s="1"/>
  <c r="M118" i="1"/>
  <c r="T118" i="1"/>
  <c r="J117" i="1"/>
  <c r="K117" i="1" s="1"/>
  <c r="L117" i="1" s="1"/>
  <c r="M117" i="1"/>
  <c r="T117" i="1"/>
  <c r="J116" i="1"/>
  <c r="K116" i="1" s="1"/>
  <c r="L116" i="1" s="1"/>
  <c r="M116" i="1"/>
  <c r="T116" i="1"/>
  <c r="J115" i="1"/>
  <c r="K115" i="1" s="1"/>
  <c r="L115" i="1" s="1"/>
  <c r="M115" i="1"/>
  <c r="T115" i="1"/>
  <c r="J114" i="1"/>
  <c r="K114" i="1" s="1"/>
  <c r="L114" i="1" s="1"/>
  <c r="M114" i="1"/>
  <c r="T114" i="1"/>
  <c r="J113" i="1"/>
  <c r="K113" i="1" s="1"/>
  <c r="L113" i="1" s="1"/>
  <c r="M113" i="1"/>
  <c r="T113" i="1"/>
  <c r="J112" i="1"/>
  <c r="K112" i="1" s="1"/>
  <c r="L112" i="1" s="1"/>
  <c r="M112" i="1"/>
  <c r="T112" i="1"/>
  <c r="J111" i="1"/>
  <c r="K111" i="1" s="1"/>
  <c r="L111" i="1" s="1"/>
  <c r="M111" i="1"/>
  <c r="T111" i="1"/>
  <c r="J110" i="1"/>
  <c r="K110" i="1"/>
  <c r="L110" i="1" s="1"/>
  <c r="M110" i="1"/>
  <c r="T110" i="1"/>
  <c r="J109" i="1"/>
  <c r="K109" i="1"/>
  <c r="L109" i="1" s="1"/>
  <c r="M109" i="1"/>
  <c r="T109" i="1"/>
  <c r="J108" i="1"/>
  <c r="K108" i="1" s="1"/>
  <c r="L108" i="1" s="1"/>
  <c r="M108" i="1"/>
  <c r="T108" i="1"/>
  <c r="J107" i="1"/>
  <c r="K107" i="1" s="1"/>
  <c r="L107" i="1" s="1"/>
  <c r="M107" i="1"/>
  <c r="T107" i="1"/>
  <c r="J106" i="1"/>
  <c r="K106" i="1"/>
  <c r="L106" i="1" s="1"/>
  <c r="M106" i="1"/>
  <c r="T106" i="1"/>
  <c r="J105" i="1"/>
  <c r="K105" i="1" s="1"/>
  <c r="L105" i="1" s="1"/>
  <c r="M105" i="1"/>
  <c r="T105" i="1"/>
  <c r="J104" i="1"/>
  <c r="K104" i="1"/>
  <c r="L104" i="1" s="1"/>
  <c r="M104" i="1"/>
  <c r="T104" i="1"/>
  <c r="J103" i="1"/>
  <c r="K103" i="1" s="1"/>
  <c r="L103" i="1" s="1"/>
  <c r="M103" i="1"/>
  <c r="T103" i="1"/>
  <c r="J102" i="1"/>
  <c r="K102" i="1" s="1"/>
  <c r="L102" i="1" s="1"/>
  <c r="M102" i="1"/>
  <c r="T102" i="1"/>
  <c r="J101" i="1"/>
  <c r="K101" i="1"/>
  <c r="L101" i="1" s="1"/>
  <c r="M101" i="1"/>
  <c r="T101" i="1"/>
  <c r="J100" i="1"/>
  <c r="K100" i="1" s="1"/>
  <c r="L100" i="1" s="1"/>
  <c r="M100" i="1"/>
  <c r="T100" i="1"/>
  <c r="J99" i="1"/>
  <c r="K99" i="1" s="1"/>
  <c r="L99" i="1" s="1"/>
  <c r="M99" i="1"/>
  <c r="T99" i="1"/>
  <c r="J98" i="1"/>
  <c r="K98" i="1" s="1"/>
  <c r="L98" i="1" s="1"/>
  <c r="M98" i="1"/>
  <c r="T98" i="1"/>
  <c r="J97" i="1"/>
  <c r="K97" i="1" s="1"/>
  <c r="L97" i="1" s="1"/>
  <c r="M97" i="1"/>
  <c r="T97" i="1"/>
  <c r="J96" i="1"/>
  <c r="K96" i="1" s="1"/>
  <c r="L96" i="1" s="1"/>
  <c r="M96" i="1"/>
  <c r="T96" i="1"/>
  <c r="J95" i="1"/>
  <c r="K95" i="1" s="1"/>
  <c r="L95" i="1" s="1"/>
  <c r="M95" i="1"/>
  <c r="T95" i="1"/>
  <c r="J94" i="1"/>
  <c r="K94" i="1" s="1"/>
  <c r="L94" i="1" s="1"/>
  <c r="M94" i="1"/>
  <c r="T94" i="1"/>
  <c r="J92" i="1"/>
  <c r="K92" i="1" s="1"/>
  <c r="L92" i="1" s="1"/>
  <c r="M92" i="1"/>
  <c r="T92" i="1"/>
  <c r="J91" i="1"/>
  <c r="K91" i="1"/>
  <c r="L91" i="1" s="1"/>
  <c r="M91" i="1"/>
  <c r="T91" i="1"/>
  <c r="J90" i="1"/>
  <c r="K90" i="1" s="1"/>
  <c r="L90" i="1" s="1"/>
  <c r="M90" i="1"/>
  <c r="T90" i="1"/>
  <c r="J89" i="1"/>
  <c r="K89" i="1" s="1"/>
  <c r="L89" i="1" s="1"/>
  <c r="M89" i="1"/>
  <c r="T89" i="1"/>
  <c r="J88" i="1"/>
  <c r="K88" i="1" s="1"/>
  <c r="L88" i="1" s="1"/>
  <c r="M88" i="1"/>
  <c r="T88" i="1"/>
  <c r="J87" i="1"/>
  <c r="K87" i="1" s="1"/>
  <c r="L87" i="1" s="1"/>
  <c r="M87" i="1"/>
  <c r="T87" i="1"/>
  <c r="J86" i="1"/>
  <c r="K86" i="1" s="1"/>
  <c r="L86" i="1" s="1"/>
  <c r="M86" i="1"/>
  <c r="T86" i="1"/>
  <c r="J85" i="1"/>
  <c r="K85" i="1" s="1"/>
  <c r="L85" i="1" s="1"/>
  <c r="M85" i="1"/>
  <c r="T85" i="1"/>
  <c r="J84" i="1"/>
  <c r="K84" i="1" s="1"/>
  <c r="L84" i="1" s="1"/>
  <c r="M84" i="1"/>
  <c r="T84" i="1"/>
  <c r="J83" i="1"/>
  <c r="K83" i="1" s="1"/>
  <c r="L83" i="1" s="1"/>
  <c r="M83" i="1"/>
  <c r="T83" i="1"/>
  <c r="J82" i="1"/>
  <c r="K82" i="1" s="1"/>
  <c r="L82" i="1" s="1"/>
  <c r="M82" i="1"/>
  <c r="T82" i="1"/>
  <c r="J81" i="1"/>
  <c r="K81" i="1" s="1"/>
  <c r="L81" i="1" s="1"/>
  <c r="M81" i="1"/>
  <c r="T81" i="1"/>
  <c r="J80" i="1"/>
  <c r="K80" i="1" s="1"/>
  <c r="L80" i="1" s="1"/>
  <c r="M80" i="1"/>
  <c r="T80" i="1"/>
  <c r="J79" i="1"/>
  <c r="K79" i="1" s="1"/>
  <c r="L79" i="1" s="1"/>
  <c r="M79" i="1"/>
  <c r="T79" i="1"/>
  <c r="J78" i="1"/>
  <c r="K78" i="1" s="1"/>
  <c r="L78" i="1" s="1"/>
  <c r="M78" i="1"/>
  <c r="T78" i="1"/>
  <c r="J77" i="1"/>
  <c r="K77" i="1" s="1"/>
  <c r="L77" i="1" s="1"/>
  <c r="M77" i="1"/>
  <c r="T77" i="1"/>
  <c r="J76" i="1"/>
  <c r="K76" i="1" s="1"/>
  <c r="L76" i="1" s="1"/>
  <c r="M76" i="1"/>
  <c r="T76" i="1"/>
  <c r="J75" i="1"/>
  <c r="K75" i="1" s="1"/>
  <c r="L75" i="1" s="1"/>
  <c r="M75" i="1"/>
  <c r="T75" i="1"/>
  <c r="J74" i="1"/>
  <c r="K74" i="1"/>
  <c r="L74" i="1"/>
  <c r="M74" i="1"/>
  <c r="T74" i="1"/>
  <c r="J73" i="1"/>
  <c r="K73" i="1" s="1"/>
  <c r="L73" i="1" s="1"/>
  <c r="M73" i="1"/>
  <c r="T73" i="1"/>
  <c r="J72" i="1"/>
  <c r="K72" i="1" s="1"/>
  <c r="L72" i="1" s="1"/>
  <c r="M72" i="1"/>
  <c r="T72" i="1"/>
  <c r="J71" i="1"/>
  <c r="K71" i="1" s="1"/>
  <c r="L71" i="1" s="1"/>
  <c r="M71" i="1"/>
  <c r="T71" i="1"/>
  <c r="J70" i="1"/>
  <c r="K70" i="1"/>
  <c r="L70" i="1" s="1"/>
  <c r="M70" i="1"/>
  <c r="T70" i="1"/>
  <c r="J69" i="1"/>
  <c r="K69" i="1"/>
  <c r="L69" i="1" s="1"/>
  <c r="M69" i="1"/>
  <c r="T69" i="1"/>
  <c r="J68" i="1"/>
  <c r="K68" i="1" s="1"/>
  <c r="L68" i="1" s="1"/>
  <c r="M68" i="1"/>
  <c r="T68" i="1"/>
  <c r="J67" i="1"/>
  <c r="K67" i="1" s="1"/>
  <c r="L67" i="1" s="1"/>
  <c r="M67" i="1"/>
  <c r="T67" i="1"/>
  <c r="J66" i="1"/>
  <c r="K66" i="1" s="1"/>
  <c r="L66" i="1" s="1"/>
  <c r="M66" i="1"/>
  <c r="T66" i="1"/>
  <c r="J65" i="1"/>
  <c r="K65" i="1"/>
  <c r="L65" i="1" s="1"/>
  <c r="M65" i="1"/>
  <c r="T65" i="1"/>
  <c r="J64" i="1"/>
  <c r="K64" i="1" s="1"/>
  <c r="L64" i="1" s="1"/>
  <c r="M64" i="1"/>
  <c r="T64" i="1"/>
  <c r="J63" i="1"/>
  <c r="K63" i="1" s="1"/>
  <c r="L63" i="1" s="1"/>
  <c r="M63" i="1"/>
  <c r="T63" i="1"/>
  <c r="J62" i="1"/>
  <c r="K62" i="1" s="1"/>
  <c r="L62" i="1" s="1"/>
  <c r="M62" i="1"/>
  <c r="T62" i="1"/>
  <c r="J61" i="1"/>
  <c r="K61" i="1" s="1"/>
  <c r="L61" i="1" s="1"/>
  <c r="M61" i="1"/>
  <c r="T61" i="1"/>
  <c r="J60" i="1"/>
  <c r="K60" i="1" s="1"/>
  <c r="L60" i="1" s="1"/>
  <c r="M60" i="1"/>
  <c r="T60" i="1"/>
  <c r="J59" i="1"/>
  <c r="K59" i="1" s="1"/>
  <c r="L59" i="1" s="1"/>
  <c r="M59" i="1"/>
  <c r="T59" i="1"/>
  <c r="J58" i="1"/>
  <c r="K58" i="1" s="1"/>
  <c r="L58" i="1" s="1"/>
  <c r="M58" i="1"/>
  <c r="T58" i="1"/>
  <c r="J57" i="1"/>
  <c r="K57" i="1"/>
  <c r="L57" i="1" s="1"/>
  <c r="M57" i="1"/>
  <c r="T57" i="1"/>
  <c r="J56" i="1"/>
  <c r="K56" i="1" s="1"/>
  <c r="L56" i="1" s="1"/>
  <c r="M56" i="1"/>
  <c r="T56" i="1"/>
  <c r="J55" i="1"/>
  <c r="K55" i="1" s="1"/>
  <c r="L55" i="1" s="1"/>
  <c r="M55" i="1"/>
  <c r="T55" i="1"/>
  <c r="J54" i="1"/>
  <c r="K54" i="1" s="1"/>
  <c r="L54" i="1" s="1"/>
  <c r="M54" i="1"/>
  <c r="T54" i="1"/>
  <c r="J53" i="1"/>
  <c r="K53" i="1" s="1"/>
  <c r="L53" i="1" s="1"/>
  <c r="M53" i="1"/>
  <c r="T53" i="1"/>
  <c r="J52" i="1"/>
  <c r="K52" i="1"/>
  <c r="L52" i="1" s="1"/>
  <c r="M52" i="1"/>
  <c r="T52" i="1"/>
  <c r="J51" i="1"/>
  <c r="K51" i="1"/>
  <c r="L51" i="1" s="1"/>
  <c r="M51" i="1"/>
  <c r="T51" i="1"/>
  <c r="J50" i="1"/>
  <c r="K50" i="1" s="1"/>
  <c r="L50" i="1" s="1"/>
  <c r="M50" i="1"/>
  <c r="T50" i="1"/>
  <c r="J49" i="1"/>
  <c r="K49" i="1" s="1"/>
  <c r="L49" i="1" s="1"/>
  <c r="M49" i="1"/>
  <c r="T49" i="1"/>
  <c r="J48" i="1"/>
  <c r="K48" i="1" s="1"/>
  <c r="L48" i="1" s="1"/>
  <c r="M48" i="1"/>
  <c r="T48" i="1"/>
  <c r="J47" i="1"/>
  <c r="K47" i="1" s="1"/>
  <c r="L47" i="1" s="1"/>
  <c r="M47" i="1"/>
  <c r="T47" i="1"/>
  <c r="J46" i="1"/>
  <c r="K46" i="1" s="1"/>
  <c r="L46" i="1" s="1"/>
  <c r="M46" i="1"/>
  <c r="T46" i="1"/>
  <c r="J45" i="1"/>
  <c r="K45" i="1" s="1"/>
  <c r="L45" i="1" s="1"/>
  <c r="M45" i="1"/>
  <c r="T45" i="1"/>
  <c r="J44" i="1"/>
  <c r="K44" i="1" s="1"/>
  <c r="L44" i="1" s="1"/>
  <c r="M44" i="1"/>
  <c r="T44" i="1"/>
  <c r="J43" i="1"/>
  <c r="K43" i="1"/>
  <c r="L43" i="1" s="1"/>
  <c r="M43" i="1"/>
  <c r="T43" i="1"/>
  <c r="J42" i="1"/>
  <c r="K42" i="1"/>
  <c r="L42" i="1"/>
  <c r="M42" i="1"/>
  <c r="T42" i="1"/>
  <c r="J41" i="1"/>
  <c r="K41" i="1" s="1"/>
  <c r="L41" i="1" s="1"/>
  <c r="M41" i="1"/>
  <c r="T41" i="1"/>
  <c r="J40" i="1"/>
  <c r="K40" i="1" s="1"/>
  <c r="L40" i="1" s="1"/>
  <c r="M40" i="1"/>
  <c r="T40" i="1"/>
  <c r="J39" i="1"/>
  <c r="K39" i="1"/>
  <c r="L39" i="1"/>
  <c r="M39" i="1"/>
  <c r="T39" i="1"/>
  <c r="J38" i="1"/>
  <c r="K38" i="1"/>
  <c r="L38" i="1" s="1"/>
  <c r="M38" i="1"/>
  <c r="T38" i="1"/>
  <c r="J37" i="1"/>
  <c r="K37" i="1" s="1"/>
  <c r="L37" i="1" s="1"/>
  <c r="M37" i="1"/>
  <c r="T37" i="1"/>
  <c r="J36" i="1"/>
  <c r="K36" i="1" s="1"/>
  <c r="L36" i="1" s="1"/>
  <c r="M36" i="1"/>
  <c r="T36" i="1"/>
  <c r="J35" i="1"/>
  <c r="K35" i="1" s="1"/>
  <c r="L35" i="1" s="1"/>
  <c r="M35" i="1"/>
  <c r="T35" i="1"/>
  <c r="J34" i="1"/>
  <c r="K34" i="1"/>
  <c r="L34" i="1" s="1"/>
  <c r="M34" i="1"/>
  <c r="T34" i="1"/>
  <c r="J33" i="1"/>
  <c r="K33" i="1" s="1"/>
  <c r="L33" i="1" s="1"/>
  <c r="M33" i="1"/>
  <c r="T33" i="1"/>
  <c r="J32" i="1"/>
  <c r="K32" i="1"/>
  <c r="L32" i="1" s="1"/>
  <c r="M32" i="1"/>
  <c r="T32" i="1"/>
  <c r="S123" i="1"/>
  <c r="S122" i="1"/>
  <c r="S121" i="1"/>
  <c r="S120" i="1"/>
  <c r="S119" i="1"/>
  <c r="S118" i="1"/>
  <c r="S117" i="1"/>
  <c r="S116" i="1"/>
  <c r="S115" i="1"/>
  <c r="S114" i="1"/>
  <c r="S113" i="1"/>
  <c r="S112" i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5" i="1"/>
  <c r="S94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M22" i="1" l="1"/>
  <c r="M23" i="1"/>
  <c r="M24" i="1"/>
  <c r="M25" i="1"/>
  <c r="M26" i="1"/>
  <c r="M27" i="1"/>
  <c r="M28" i="1"/>
  <c r="M29" i="1"/>
  <c r="M30" i="1"/>
  <c r="M31" i="1"/>
  <c r="M93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9" i="1"/>
  <c r="P9" i="1"/>
  <c r="R124" i="1" l="1"/>
  <c r="S11" i="1"/>
  <c r="T11" i="1"/>
  <c r="S12" i="1"/>
  <c r="T12" i="1"/>
  <c r="S13" i="1"/>
  <c r="T13" i="1"/>
  <c r="S14" i="1"/>
  <c r="T14" i="1"/>
  <c r="S15" i="1"/>
  <c r="T15" i="1"/>
  <c r="S16" i="1"/>
  <c r="T16" i="1"/>
  <c r="S17" i="1"/>
  <c r="T17" i="1"/>
  <c r="S18" i="1"/>
  <c r="T18" i="1"/>
  <c r="S19" i="1"/>
  <c r="T19" i="1"/>
  <c r="S20" i="1"/>
  <c r="T20" i="1"/>
  <c r="S21" i="1"/>
  <c r="T21" i="1"/>
  <c r="S22" i="1"/>
  <c r="T22" i="1"/>
  <c r="S23" i="1"/>
  <c r="T23" i="1"/>
  <c r="S24" i="1"/>
  <c r="T24" i="1"/>
  <c r="S25" i="1"/>
  <c r="T25" i="1"/>
  <c r="S26" i="1"/>
  <c r="T26" i="1"/>
  <c r="S27" i="1"/>
  <c r="T27" i="1"/>
  <c r="S28" i="1"/>
  <c r="T28" i="1"/>
  <c r="S29" i="1"/>
  <c r="T29" i="1"/>
  <c r="S30" i="1"/>
  <c r="T30" i="1"/>
  <c r="S31" i="1"/>
  <c r="T31" i="1"/>
  <c r="S93" i="1"/>
  <c r="T93" i="1"/>
  <c r="J11" i="1"/>
  <c r="K11" i="1" s="1"/>
  <c r="L11" i="1" s="1"/>
  <c r="M11" i="1"/>
  <c r="P11" i="1"/>
  <c r="J12" i="1"/>
  <c r="K12" i="1" s="1"/>
  <c r="L12" i="1" s="1"/>
  <c r="M12" i="1"/>
  <c r="P12" i="1"/>
  <c r="J13" i="1"/>
  <c r="K13" i="1" s="1"/>
  <c r="L13" i="1" s="1"/>
  <c r="M13" i="1"/>
  <c r="P13" i="1"/>
  <c r="J14" i="1"/>
  <c r="K14" i="1" s="1"/>
  <c r="L14" i="1" s="1"/>
  <c r="M14" i="1"/>
  <c r="P14" i="1"/>
  <c r="J15" i="1"/>
  <c r="K15" i="1" s="1"/>
  <c r="L15" i="1" s="1"/>
  <c r="M15" i="1"/>
  <c r="P15" i="1"/>
  <c r="J16" i="1"/>
  <c r="K16" i="1" s="1"/>
  <c r="L16" i="1" s="1"/>
  <c r="M16" i="1"/>
  <c r="P16" i="1"/>
  <c r="J17" i="1"/>
  <c r="K17" i="1" s="1"/>
  <c r="L17" i="1" s="1"/>
  <c r="M17" i="1"/>
  <c r="P17" i="1"/>
  <c r="J18" i="1"/>
  <c r="K18" i="1" s="1"/>
  <c r="L18" i="1" s="1"/>
  <c r="M18" i="1"/>
  <c r="P18" i="1"/>
  <c r="J19" i="1"/>
  <c r="K19" i="1" s="1"/>
  <c r="L19" i="1" s="1"/>
  <c r="M19" i="1"/>
  <c r="P19" i="1"/>
  <c r="J20" i="1"/>
  <c r="K20" i="1" s="1"/>
  <c r="L20" i="1" s="1"/>
  <c r="M20" i="1"/>
  <c r="P20" i="1"/>
  <c r="J21" i="1"/>
  <c r="K21" i="1" s="1"/>
  <c r="L21" i="1" s="1"/>
  <c r="M21" i="1"/>
  <c r="P21" i="1"/>
  <c r="J22" i="1"/>
  <c r="K22" i="1" s="1"/>
  <c r="L22" i="1" s="1"/>
  <c r="P22" i="1"/>
  <c r="J23" i="1"/>
  <c r="K23" i="1" s="1"/>
  <c r="L23" i="1" s="1"/>
  <c r="P23" i="1"/>
  <c r="J24" i="1"/>
  <c r="K24" i="1" s="1"/>
  <c r="L24" i="1" s="1"/>
  <c r="P24" i="1"/>
  <c r="J25" i="1"/>
  <c r="K25" i="1" s="1"/>
  <c r="L25" i="1" s="1"/>
  <c r="P25" i="1"/>
  <c r="J26" i="1"/>
  <c r="K26" i="1" s="1"/>
  <c r="L26" i="1" s="1"/>
  <c r="P26" i="1"/>
  <c r="J27" i="1"/>
  <c r="K27" i="1" s="1"/>
  <c r="L27" i="1" s="1"/>
  <c r="P27" i="1"/>
  <c r="J28" i="1"/>
  <c r="K28" i="1" s="1"/>
  <c r="L28" i="1" s="1"/>
  <c r="P28" i="1"/>
  <c r="J29" i="1"/>
  <c r="K29" i="1" s="1"/>
  <c r="L29" i="1" s="1"/>
  <c r="P29" i="1"/>
  <c r="J30" i="1"/>
  <c r="K30" i="1" s="1"/>
  <c r="L30" i="1" s="1"/>
  <c r="P30" i="1"/>
  <c r="J31" i="1"/>
  <c r="K31" i="1" s="1"/>
  <c r="L31" i="1" s="1"/>
  <c r="P31" i="1"/>
  <c r="J93" i="1"/>
  <c r="K93" i="1" s="1"/>
  <c r="L93" i="1" s="1"/>
  <c r="P10" i="1" l="1"/>
  <c r="T10" i="1" l="1"/>
  <c r="S10" i="1"/>
  <c r="M10" i="1"/>
  <c r="J10" i="1"/>
  <c r="K10" i="1" s="1"/>
  <c r="L10" i="1" s="1"/>
  <c r="T9" i="1" l="1"/>
  <c r="S9" i="1"/>
  <c r="M9" i="1" l="1"/>
  <c r="J9" i="1"/>
  <c r="K9" i="1" s="1"/>
  <c r="L9" i="1" s="1"/>
  <c r="R8" i="1" l="1"/>
  <c r="S8" i="1"/>
  <c r="T8" i="1"/>
  <c r="Q138" i="1" l="1"/>
</calcChain>
</file>

<file path=xl/sharedStrings.xml><?xml version="1.0" encoding="utf-8"?>
<sst xmlns="http://schemas.openxmlformats.org/spreadsheetml/2006/main" count="262" uniqueCount="141">
  <si>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</si>
  <si>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</si>
  <si>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</si>
  <si>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</si>
  <si>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</si>
  <si>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</si>
  <si>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</si>
  <si>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</si>
  <si>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</si>
  <si>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</si>
  <si>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</si>
  <si>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</t>
  </si>
  <si>
    <r>
      <t xml:space="preserve">коэффициент вариации цен V (%)           </t>
    </r>
    <r>
      <rPr>
        <i/>
        <sz val="14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</si>
  <si>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4"/>
        <color indexed="8"/>
        <rFont val="Times New Roman"/>
        <family val="1"/>
        <charset val="204"/>
      </rPr>
      <t>Расчет НМЦК по формуле</t>
    </r>
    <r>
      <rPr>
        <sz val="14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</si>
  <si>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 </t>
  </si>
  <si>
    <t xml:space="preserve">Расчет и обоснование минимальной цены контракта </t>
  </si>
  <si>
    <t>Вх. № ______  от  ________</t>
  </si>
  <si>
    <t>Расчет Н(М)ЦК, ЦКЕП проверил:
Заместитель главного бухгалтера  ФКУ БМТиВС
лейтенант внутренней службы</t>
  </si>
  <si>
    <t>Е.А. Павлова</t>
  </si>
  <si>
    <t>Оказание услуг по диагносике, техническому обслуживанию и текущему ремонту служебных автотранспортных средств</t>
  </si>
  <si>
    <t>н/ч</t>
  </si>
  <si>
    <t>Расчет Н(М)ЦК, ЦКЕП произвел:
Начальник  АО ФКУ БМТиВС
майор внутренней службы</t>
  </si>
  <si>
    <t>С.В. Словягин</t>
  </si>
  <si>
    <t xml:space="preserve">
Двигатель 7403.10 (КАМАЗ) №0903Е419
</t>
  </si>
  <si>
    <t>Включатель гидромуфты КамАЗ</t>
  </si>
  <si>
    <t>Блок двигателя - ремонт</t>
  </si>
  <si>
    <t>Гильзо-поршн. группа - замена</t>
  </si>
  <si>
    <t>Маховик - замена</t>
  </si>
  <si>
    <t>Турбокомпрессор - ремонт</t>
  </si>
  <si>
    <t>ТНВД - регулировка Е-0,1</t>
  </si>
  <si>
    <t>ТНВД - ремонт</t>
  </si>
  <si>
    <t>Форсунка - ремонт</t>
  </si>
  <si>
    <t>ВКЛАДЫШИ КОРЕННЫЕ КОМПЛЕКТ</t>
  </si>
  <si>
    <t>ВКЛАДЫШИ ШАТУННЫЕ КОМПЛЕКТ</t>
  </si>
  <si>
    <t>ШАЙБА МЕДНАЯ 16,2Х22Х1,5</t>
  </si>
  <si>
    <t>КОЛЬЦО УПЛ.КОРОБКИ ТЕРМОСТАТ. (060-070-58)</t>
  </si>
  <si>
    <t>ДАТЧИК АВАРИЙН МАСЛА ММ-111Д</t>
  </si>
  <si>
    <t>КОЛЬЦО УПЛ. 740.50</t>
  </si>
  <si>
    <t>ПРОКЛАДКА ГИДРОМУФТЫ передней крышки (резинометалл.)</t>
  </si>
  <si>
    <t>ПРОКЛАДКА КАРТЕРА МАХОВИКА (резинометалл.)</t>
  </si>
  <si>
    <t>ДАТЧИК ДАВЛЕНИЯ МАСЛА ММ-370</t>
  </si>
  <si>
    <t>БОЛТ 12х1,25х100</t>
  </si>
  <si>
    <t>РУКАВ 18х27-1,6 (МАСЛОСТОЙКИЙ)</t>
  </si>
  <si>
    <t>ХОМУТ 40-60</t>
  </si>
  <si>
    <t>БОЛТ 8х1,25х45</t>
  </si>
  <si>
    <t>ГАЙКА М12 (самоконтр.)</t>
  </si>
  <si>
    <t>ШАЙБА 10 ВОЛНИСТАЯ</t>
  </si>
  <si>
    <t>ГАЙКА М8Х1,25</t>
  </si>
  <si>
    <t>МАНЖЕТА ГИДРОМУФТЫ (100Х125Х12) SKT A.S.</t>
  </si>
  <si>
    <t>ПРОКЛАДКА ПРИЕМНОГО ПАТРУБКА (54115) мет.рукав</t>
  </si>
  <si>
    <t>ШЛАНГ УГЛОВОЙ 43114</t>
  </si>
  <si>
    <t>КОЛЬЦО УПЛ.ФОРСУНКИ (024-028-2,5)</t>
  </si>
  <si>
    <t>КОЛЬЦО УПЛ. 7406 теплообменника (032-038-3,6)</t>
  </si>
  <si>
    <t>ДАТЧИК ТМ 108 (92-87)</t>
  </si>
  <si>
    <t>РАСПЫЛИТЕЛЬ (273-20) Дв.ЕВРО-2</t>
  </si>
  <si>
    <t>КЛАПАН НАГНЕТАТЕЛЬНЫЙ (323)</t>
  </si>
  <si>
    <t>Р/К ТНВД(Паранит) ЕВРО</t>
  </si>
  <si>
    <t>БОЛТ 8х1,25х12</t>
  </si>
  <si>
    <t>БОЛТ 8х1,25х20</t>
  </si>
  <si>
    <t>БОЛТ 10х1,25х120</t>
  </si>
  <si>
    <t>ГАЙКА М10Х1,25</t>
  </si>
  <si>
    <t>НАСОС ПРЕДПУСКОВОЙ ПОДКАЧКИ</t>
  </si>
  <si>
    <t>БОЛТ 12Х1,25Х40</t>
  </si>
  <si>
    <t>ШАЙБА ПЛОСКАЯ 10Х18</t>
  </si>
  <si>
    <t>ПОДШИПНИК 1180305</t>
  </si>
  <si>
    <t>БОЛТ 14х1,5х64 КРЕПЛЕНИЯ МАХОВИКА ЕВРО-1 (АЗК)</t>
  </si>
  <si>
    <t>Р/К ФИЛЬТРА ЦЕНТРОБЕЖНОЙ ОЧИСТКИ (Строймаш)</t>
  </si>
  <si>
    <t>КОЛЬЦО УПЛ. ВКЛЮЧАТЕЛЯ ГИДРОМУФТЫ (020-025-3,0)</t>
  </si>
  <si>
    <t>ЗАГЛУШКА ЧАШЕЧНАЯ 22,5</t>
  </si>
  <si>
    <t>ЗАГЛУШКА ЧАШЕЧНАЯ 20 БЛОКА</t>
  </si>
  <si>
    <t>ШАЙБА МЕДНАЯ 14Х20Х1,5 ТОПЛИВНЫХ ТРУБОК</t>
  </si>
  <si>
    <t>ШАЙБА МЕДНАЯ 22Х28Х1,5</t>
  </si>
  <si>
    <t>БОЛТ 10х1,25х20</t>
  </si>
  <si>
    <t>БОЛТ 10х1,25х30</t>
  </si>
  <si>
    <t>ГАЙКА М10х1,25</t>
  </si>
  <si>
    <t>ШАЙБА ПРУЖИННАЯ 10</t>
  </si>
  <si>
    <t>БОЛТ 10х1,25х40</t>
  </si>
  <si>
    <t>ШАЙБА ПЛОСКАЯ 16Х28</t>
  </si>
  <si>
    <t>ГАЙКА М16 С НЕЙЛ.</t>
  </si>
  <si>
    <t>ШАЙБА ПРУЖИННАЯ 18</t>
  </si>
  <si>
    <t>ШПЛИНТ 4Х40</t>
  </si>
  <si>
    <t>БОЛТ 10х1,25х50</t>
  </si>
  <si>
    <t>БОЛТ 14Х1,5Х55 Кардан шлицы основной</t>
  </si>
  <si>
    <t>ГАЙКА М14х1,5</t>
  </si>
  <si>
    <t>ШАЙБА ПРУЖИННАЯ 14</t>
  </si>
  <si>
    <t>ГАЙКА М6</t>
  </si>
  <si>
    <t>ШАЙБА ПЛОСКАЯ 6Х12Х1,5</t>
  </si>
  <si>
    <t>ГАЙКА М12Х1,25</t>
  </si>
  <si>
    <t>Р/К ТОПЛИВНОГО ФИЛЬТРА (Строймаш)</t>
  </si>
  <si>
    <t>Р/К СИСТЕМЫ ОХЛАЖДЕНИЯ (3 наим.) зелёный (Строймаш)</t>
  </si>
  <si>
    <t>ХОМУТ 12-22</t>
  </si>
  <si>
    <t>ТЕРМОСТАТ ТС-107 (80* С)</t>
  </si>
  <si>
    <t>БОЛТ 12Х1,25Х70</t>
  </si>
  <si>
    <t>ВВЁРТЫШ возд. коллектора</t>
  </si>
  <si>
    <t>ЭЛ.МАСЛЯНЫЙ 7405 Полнопоточный (Ливны) 116х53х233</t>
  </si>
  <si>
    <t>Р/К МАСЛЯНОГО ФИЛЬТРА (ЕВРО) Строймаш</t>
  </si>
  <si>
    <t>КОЛЬЦО ТРУБЫ СЛИВА МАСЛА турбины (018-022-2,5)</t>
  </si>
  <si>
    <t>ГАЙКА М5</t>
  </si>
  <si>
    <t>шайба плоская 5х10</t>
  </si>
  <si>
    <t>ШАЙБА ПРУЖИННАЯ 6</t>
  </si>
  <si>
    <t>ШАЙБА ПРУЖИННАЯ 5</t>
  </si>
  <si>
    <t>ХОМУТ 25-40</t>
  </si>
  <si>
    <t>ШПИЛЬКА М12Х1,25Х18Х40Х55</t>
  </si>
  <si>
    <t>БОЛТ 10х1,25х35</t>
  </si>
  <si>
    <t>ПРОКЛАДКА (D-22мм)</t>
  </si>
  <si>
    <t>БОЛТ 8х1,25х16</t>
  </si>
  <si>
    <t>ШАЙБА ПЛОСКАЯ 8х17</t>
  </si>
  <si>
    <t>КОЛЬЦО УПЛ.ВОДЯНОГО НАСОСА</t>
  </si>
  <si>
    <t>БОЛТ 8х1,25х55</t>
  </si>
  <si>
    <t>ПОЛУКОЛЬЦО ВЕРХНЕЕ Р-0</t>
  </si>
  <si>
    <t>ПОЛУКОЛЬЦО НИЖНЕЕ Р-0</t>
  </si>
  <si>
    <t>ПРОКЛАДКА ВЫПУСКНОГО КОЛЛЕКТОРА</t>
  </si>
  <si>
    <t>ПРОКЛАДКИ ДВИГ.К-Т ПАРОНИТ ЕВРО (26 ПОЗ)</t>
  </si>
  <si>
    <t>РУКАВ 12х20-1,6 (МАСЛОСТОЙКИЙ)</t>
  </si>
  <si>
    <t>ПРОКЛАДКА ТУРБИНЫ металл</t>
  </si>
  <si>
    <t>КОЛЬЦО УПЛ. 740.30 вод. коллектора (050-060-5,8)</t>
  </si>
  <si>
    <t>ШАЙБА МЕДНАЯ 10Х16Х1,5 ДРЕНАЖНЫХ ТРУБОК</t>
  </si>
  <si>
    <t>ШАЙБА МЕДНАЯ 9Х15Х05 форсунки 2 волны</t>
  </si>
  <si>
    <t>ВВЁРТЫШ вод. коллектора</t>
  </si>
  <si>
    <t>ШАЙБА ПЛОСКАЯ 10Х35</t>
  </si>
  <si>
    <t>ШАЙБА ПЛОСКАЯ 12Х22</t>
  </si>
  <si>
    <t>ХОМУТ 70-90</t>
  </si>
  <si>
    <t>КЛАПАН ПЕРЕПУСКНОЙ ТНВД (338) ЕВРО-1</t>
  </si>
  <si>
    <t>РУКАВ 22х32-1,47 (МАСЛОСТОЙКИЙ, бездорновый)</t>
  </si>
  <si>
    <t>РУКАВ 16х25-1,6 (МАСЛОСТОЙКИЙ)</t>
  </si>
  <si>
    <t>МАНЖЕТА КОЛЕН.ВАЛА (120Х150Х12) 7406 Резерв</t>
  </si>
  <si>
    <t>Р/К ТНВД ЕВРО (22 поз.) КАМРТИ</t>
  </si>
  <si>
    <t>ШАЙБА МЕДНАЯ 12Х18Х1,5</t>
  </si>
  <si>
    <t>ХОМУТ 32-50</t>
  </si>
  <si>
    <t>ШПИЛЬКА М10Х30 СОЕДИНИТЕЛЬНОГО ПАТРУБКА</t>
  </si>
  <si>
    <t>ПРОКЛАДКА ВОЗДУШНО-ВОДЯНАЯ</t>
  </si>
  <si>
    <t>БОЛТ 10х1,25х100 комплект (2 болта+ 2 сфер.шайбы+ 1 стопор. шайба)</t>
  </si>
  <si>
    <t>ГИЛЬЗА-ПОРШЕНЬ-КОЛЬЦА-ПАЛЕЦ (740) 10 гр</t>
  </si>
  <si>
    <t>МАХОВИК</t>
  </si>
  <si>
    <t>ШАТУН</t>
  </si>
  <si>
    <t>Стартер МАЗ, УРАЛ дв.ЯМЗ-236, 238, 656, 658, 7511 ЕВРО-2, 3 z=10 9.0кВт редукторный</t>
  </si>
  <si>
    <t>НАСОС ВОДЯНОЙ</t>
  </si>
  <si>
    <t>шт</t>
  </si>
  <si>
    <t>шт.</t>
  </si>
  <si>
    <t>В результате проведенного расчета Н (М) ЦК, ЦКЕП  контракта составила 550 844,50</t>
  </si>
  <si>
    <t>Вывод: Проведенное исследование на основании предоставленных коммерческих предложений от трех потенциальных поставщиков (подрядчиков, исполнителей):Постащик №1 -550 844,50 поставщик №2-609 034,00 посавщик №3-641 645,00 что  позволяет определить минимальную цену контракта на поставку товара (выполнение работ, оказание услуг) 550 844,50 рублей  Цена контракта составит 550 844,50 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</si>
</sst>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1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2"/>
      <color theme="1"/>
      <name val="PT Astra Serif"/>
      <family val="1"/>
      <charset val="204"/>
    </font>
    <font>
      <b/>
      <sz val="12"/>
      <color theme="1"/>
      <name val="PT Astra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/>
      <top/>
      <bottom/>
      <diagonal/>
    </border>
  </borders>
  <cellStyleXfs count="2">
    <xf numFmtId="0" fontId="0" fillId="0" borderId="0"/>
    <xf numFmtId="43" fontId="16" fillId="0" borderId="0" applyFont="0" applyFill="0" applyBorder="0" applyAlignment="0" applyProtection="0"/>
  </cellStyleXfs>
  <cellXfs count="102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1" fillId="0" borderId="0" xfId="0" applyNumberFormat="1" applyFont="1" applyAlignment="1" applyProtection="1">
      <alignment horizontal="justify"/>
      <protection locked="0"/>
    </xf>
    <xf numFmtId="0" fontId="0" fillId="0" borderId="0" xfId="0" applyNumberFormat="1" applyProtection="1">
      <protection locked="0"/>
    </xf>
    <xf numFmtId="0" fontId="2" fillId="0" borderId="0" xfId="0" applyNumberFormat="1" applyFont="1" applyProtection="1">
      <protection locked="0"/>
    </xf>
    <xf numFmtId="0" fontId="0" fillId="0" borderId="0" xfId="0" applyNumberFormat="1" applyAlignment="1"/>
    <xf numFmtId="0" fontId="0" fillId="0" borderId="0" xfId="0" applyAlignment="1"/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3" fillId="2" borderId="0" xfId="0" applyFont="1" applyFill="1"/>
    <xf numFmtId="0" fontId="3" fillId="2" borderId="0" xfId="0" applyFont="1" applyFill="1" applyAlignment="1" applyProtection="1">
      <alignment vertical="center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5" fillId="0" borderId="0" xfId="0" applyFont="1" applyAlignment="1" applyProtection="1">
      <alignment wrapText="1"/>
      <protection locked="0"/>
    </xf>
    <xf numFmtId="0" fontId="6" fillId="0" borderId="3" xfId="0" applyFont="1" applyBorder="1" applyAlignment="1" applyProtection="1">
      <alignment horizontal="center" vertical="top" wrapText="1"/>
      <protection locked="0"/>
    </xf>
    <xf numFmtId="0" fontId="7" fillId="0" borderId="3" xfId="0" applyFont="1" applyBorder="1" applyAlignment="1" applyProtection="1">
      <alignment horizontal="center" vertical="top" wrapText="1"/>
      <protection locked="0"/>
    </xf>
    <xf numFmtId="0" fontId="6" fillId="0" borderId="3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>
      <alignment horizontal="center" vertical="center" wrapText="1"/>
    </xf>
    <xf numFmtId="0" fontId="9" fillId="0" borderId="0" xfId="0" applyFont="1"/>
    <xf numFmtId="2" fontId="9" fillId="0" borderId="0" xfId="0" applyNumberFormat="1" applyFont="1"/>
    <xf numFmtId="2" fontId="6" fillId="3" borderId="6" xfId="0" applyNumberFormat="1" applyFont="1" applyFill="1" applyBorder="1" applyAlignment="1" applyProtection="1">
      <alignment horizontal="center" vertical="center" textRotation="180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2" fontId="6" fillId="0" borderId="6" xfId="0" applyNumberFormat="1" applyFont="1" applyBorder="1" applyAlignment="1" applyProtection="1">
      <alignment horizontal="center" vertical="center" textRotation="180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2" fontId="4" fillId="0" borderId="0" xfId="0" applyNumberFormat="1" applyFont="1" applyAlignment="1" applyProtection="1">
      <alignment vertical="center"/>
      <protection locked="0"/>
    </xf>
    <xf numFmtId="4" fontId="4" fillId="0" borderId="0" xfId="0" applyNumberFormat="1" applyFont="1" applyProtection="1"/>
    <xf numFmtId="0" fontId="3" fillId="2" borderId="0" xfId="0" applyFont="1" applyFill="1" applyAlignment="1"/>
    <xf numFmtId="0" fontId="12" fillId="0" borderId="3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3" xfId="0" applyFont="1" applyFill="1" applyBorder="1" applyAlignment="1" applyProtection="1">
      <alignment horizontal="center" vertical="center" wrapText="1"/>
      <protection locked="0"/>
    </xf>
    <xf numFmtId="2" fontId="13" fillId="0" borderId="3" xfId="0" applyNumberFormat="1" applyFont="1" applyFill="1" applyBorder="1" applyAlignment="1">
      <alignment horizontal="center" vertical="center" wrapText="1"/>
    </xf>
    <xf numFmtId="2" fontId="5" fillId="4" borderId="6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2" fontId="6" fillId="0" borderId="7" xfId="0" applyNumberFormat="1" applyFont="1" applyBorder="1" applyAlignment="1" applyProtection="1">
      <alignment horizontal="center" vertical="center" textRotation="180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2" fontId="3" fillId="0" borderId="3" xfId="0" applyNumberFormat="1" applyFont="1" applyBorder="1" applyAlignment="1" applyProtection="1">
      <alignment horizontal="center" vertical="center" textRotation="180" wrapText="1"/>
      <protection locked="0"/>
    </xf>
    <xf numFmtId="0" fontId="10" fillId="0" borderId="6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0" borderId="0" xfId="0" applyFont="1" applyAlignment="1" applyProtection="1">
      <alignment horizontal="center" vertical="top" wrapText="1"/>
      <protection locked="0"/>
    </xf>
    <xf numFmtId="49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43" fontId="15" fillId="0" borderId="5" xfId="1" applyFont="1" applyBorder="1" applyAlignment="1">
      <alignment horizontal="center" vertical="center" wrapText="1"/>
    </xf>
    <xf numFmtId="43" fontId="15" fillId="0" borderId="3" xfId="1" applyFont="1" applyBorder="1" applyAlignment="1">
      <alignment horizontal="center" vertical="center" wrapText="1"/>
    </xf>
    <xf numFmtId="43" fontId="14" fillId="0" borderId="3" xfId="1" applyFont="1" applyBorder="1" applyAlignment="1">
      <alignment vertical="center" wrapText="1"/>
    </xf>
    <xf numFmtId="0" fontId="17" fillId="0" borderId="2" xfId="0" applyFont="1" applyBorder="1" applyAlignment="1">
      <alignment horizontal="left" vertical="center" wrapText="1"/>
    </xf>
    <xf numFmtId="0" fontId="18" fillId="0" borderId="5" xfId="0" applyNumberFormat="1" applyFont="1" applyBorder="1" applyAlignment="1">
      <alignment horizontal="center" vertical="center"/>
    </xf>
    <xf numFmtId="43" fontId="0" fillId="0" borderId="0" xfId="0" applyNumberFormat="1"/>
    <xf numFmtId="0" fontId="4" fillId="0" borderId="6" xfId="0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0" borderId="0" xfId="0" applyFont="1" applyAlignment="1" applyProtection="1">
      <alignment wrapText="1"/>
      <protection locked="0"/>
    </xf>
    <xf numFmtId="0" fontId="11" fillId="0" borderId="0" xfId="0" applyFont="1" applyAlignment="1">
      <alignment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2" fontId="6" fillId="0" borderId="3" xfId="0" applyNumberFormat="1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 applyProtection="1">
      <protection locked="0"/>
    </xf>
    <xf numFmtId="0" fontId="5" fillId="0" borderId="5" xfId="0" applyFont="1" applyBorder="1" applyAlignment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43" fontId="15" fillId="0" borderId="6" xfId="1" applyFont="1" applyBorder="1" applyAlignment="1">
      <alignment horizontal="center" vertical="center" wrapText="1"/>
    </xf>
    <xf numFmtId="0" fontId="12" fillId="0" borderId="6" xfId="0" applyFont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 applyProtection="1">
      <alignment horizontal="center" vertical="center" wrapText="1"/>
      <protection locked="0"/>
    </xf>
    <xf numFmtId="0" fontId="13" fillId="0" borderId="6" xfId="0" applyFont="1" applyFill="1" applyBorder="1" applyAlignment="1" applyProtection="1">
      <alignment horizontal="center" vertical="center" wrapText="1"/>
      <protection locked="0"/>
    </xf>
    <xf numFmtId="2" fontId="13" fillId="0" borderId="6" xfId="0" applyNumberFormat="1" applyFont="1" applyFill="1" applyBorder="1" applyAlignment="1">
      <alignment horizontal="center" vertical="center" wrapText="1"/>
    </xf>
    <xf numFmtId="0" fontId="20" fillId="0" borderId="9" xfId="0" applyFont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0" fontId="20" fillId="0" borderId="2" xfId="0" applyFont="1" applyBorder="1"/>
    <xf numFmtId="0" fontId="19" fillId="0" borderId="3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43" fontId="15" fillId="0" borderId="7" xfId="1" applyFont="1" applyBorder="1" applyAlignment="1">
      <alignment horizontal="center" vertical="center" wrapText="1"/>
    </xf>
    <xf numFmtId="43" fontId="15" fillId="0" borderId="3" xfId="1" applyFont="1" applyBorder="1" applyAlignment="1">
      <alignment vertical="center" wrapText="1"/>
    </xf>
    <xf numFmtId="4" fontId="19" fillId="0" borderId="3" xfId="0" applyNumberFormat="1" applyFont="1" applyBorder="1" applyAlignment="1">
      <alignment horizontal="center" vertical="center"/>
    </xf>
    <xf numFmtId="2" fontId="19" fillId="0" borderId="3" xfId="0" applyNumberFormat="1" applyFont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304800</xdr:colOff>
      <xdr:row>5</xdr:row>
      <xdr:rowOff>1238250</xdr:rowOff>
    </xdr:from>
    <xdr:to>
      <xdr:col>10</xdr:col>
      <xdr:colOff>457200</xdr:colOff>
      <xdr:row>5</xdr:row>
      <xdr:rowOff>1466850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5</xdr:row>
      <xdr:rowOff>1306285</xdr:rowOff>
    </xdr:from>
    <xdr:to>
      <xdr:col>10</xdr:col>
      <xdr:colOff>0</xdr:colOff>
      <xdr:row>5</xdr:row>
      <xdr:rowOff>1658710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400800" y="3034392"/>
          <a:ext cx="117837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5</xdr:row>
      <xdr:rowOff>1238250</xdr:rowOff>
    </xdr:from>
    <xdr:to>
      <xdr:col>10</xdr:col>
      <xdr:colOff>457200</xdr:colOff>
      <xdr:row>5</xdr:row>
      <xdr:rowOff>1466850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1099889</xdr:colOff>
      <xdr:row>5</xdr:row>
      <xdr:rowOff>1510393</xdr:rowOff>
    </xdr:from>
    <xdr:to>
      <xdr:col>11</xdr:col>
      <xdr:colOff>1229240</xdr:colOff>
      <xdr:row>5</xdr:row>
      <xdr:rowOff>1815593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79068" y="3238500"/>
          <a:ext cx="1285958" cy="305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7845</xdr:colOff>
      <xdr:row>5</xdr:row>
      <xdr:rowOff>1495426</xdr:rowOff>
    </xdr:from>
    <xdr:to>
      <xdr:col>10</xdr:col>
      <xdr:colOff>884145</xdr:colOff>
      <xdr:row>5</xdr:row>
      <xdr:rowOff>1933576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13110" y="2582397"/>
          <a:ext cx="8763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61472</xdr:colOff>
      <xdr:row>5</xdr:row>
      <xdr:rowOff>2217965</xdr:rowOff>
    </xdr:from>
    <xdr:to>
      <xdr:col>13</xdr:col>
      <xdr:colOff>42422</xdr:colOff>
      <xdr:row>5</xdr:row>
      <xdr:rowOff>2612573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123829" y="4136572"/>
          <a:ext cx="2307772" cy="394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5</xdr:row>
      <xdr:rowOff>1238250</xdr:rowOff>
    </xdr:from>
    <xdr:to>
      <xdr:col>12</xdr:col>
      <xdr:colOff>457200</xdr:colOff>
      <xdr:row>5</xdr:row>
      <xdr:rowOff>1466850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77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3"/>
  <sheetViews>
    <sheetView tabSelected="1" topLeftCell="A105" zoomScale="60" zoomScaleNormal="60" zoomScalePageLayoutView="85" workbookViewId="0">
      <selection activeCell="P134" sqref="P134"/>
    </sheetView>
  </sheetViews>
  <sheetFormatPr defaultRowHeight="15" x14ac:dyDescent="0.25"/>
  <cols>
    <col min="1" max="1" width="10.42578125" customWidth="1"/>
    <col min="2" max="2" width="65" customWidth="1"/>
    <col min="3" max="3" width="12.7109375" customWidth="1"/>
    <col min="4" max="4" width="15.42578125" customWidth="1"/>
    <col min="5" max="5" width="15.5703125" customWidth="1"/>
    <col min="6" max="6" width="16" style="28" customWidth="1"/>
    <col min="7" max="7" width="15.7109375" customWidth="1"/>
    <col min="8" max="8" width="9.140625" customWidth="1"/>
    <col min="9" max="9" width="9.7109375" customWidth="1"/>
    <col min="10" max="10" width="20.28515625" customWidth="1"/>
    <col min="11" max="11" width="17.85546875" customWidth="1"/>
    <col min="12" max="12" width="15.85546875" customWidth="1"/>
    <col min="13" max="13" width="35.28515625" customWidth="1"/>
    <col min="14" max="14" width="21.7109375" customWidth="1"/>
    <col min="15" max="15" width="23.42578125" customWidth="1"/>
    <col min="16" max="16" width="32.7109375" customWidth="1"/>
    <col min="18" max="18" width="16.42578125" customWidth="1"/>
    <col min="19" max="19" width="18.28515625" customWidth="1"/>
    <col min="20" max="20" width="21.7109375" customWidth="1"/>
  </cols>
  <sheetData>
    <row r="1" spans="1:20" s="1" customFormat="1" ht="21.75" customHeight="1" x14ac:dyDescent="0.3">
      <c r="A1" s="9"/>
      <c r="B1" s="9"/>
      <c r="C1" s="9"/>
      <c r="D1" s="9"/>
      <c r="E1" s="9"/>
      <c r="F1" s="23"/>
      <c r="G1" s="8"/>
      <c r="H1" s="8"/>
      <c r="I1" s="8"/>
      <c r="J1" s="8"/>
      <c r="K1" s="8"/>
      <c r="L1" s="9"/>
      <c r="M1" s="9"/>
      <c r="N1" s="76"/>
      <c r="O1" s="76"/>
      <c r="P1" s="76"/>
    </row>
    <row r="2" spans="1:20" s="1" customFormat="1" ht="15" customHeight="1" x14ac:dyDescent="0.3">
      <c r="A2" s="9"/>
      <c r="B2" s="9" t="s">
        <v>14</v>
      </c>
      <c r="C2" s="9"/>
      <c r="D2" s="9"/>
      <c r="E2" s="9"/>
      <c r="F2" s="24"/>
      <c r="G2" s="9"/>
      <c r="H2" s="9"/>
      <c r="I2" s="9"/>
      <c r="J2" s="9"/>
      <c r="K2" s="9"/>
      <c r="L2" s="9"/>
      <c r="M2" s="9"/>
      <c r="N2" s="76"/>
      <c r="O2" s="76"/>
      <c r="P2" s="76"/>
    </row>
    <row r="3" spans="1:20" s="1" customFormat="1" ht="14.25" customHeight="1" x14ac:dyDescent="0.3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9" t="s">
        <v>14</v>
      </c>
      <c r="O3" s="12"/>
      <c r="P3" s="13"/>
    </row>
    <row r="4" spans="1:20" s="1" customFormat="1" ht="21.75" customHeight="1" x14ac:dyDescent="0.25">
      <c r="A4" s="80" t="s">
        <v>15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</row>
    <row r="5" spans="1:20" ht="57" customHeight="1" x14ac:dyDescent="0.3">
      <c r="A5" s="81" t="s">
        <v>0</v>
      </c>
      <c r="B5" s="82" t="s">
        <v>1</v>
      </c>
      <c r="C5" s="82" t="s">
        <v>2</v>
      </c>
      <c r="D5" s="82" t="s">
        <v>3</v>
      </c>
      <c r="E5" s="77" t="s">
        <v>4</v>
      </c>
      <c r="F5" s="78"/>
      <c r="G5" s="78"/>
      <c r="H5" s="78"/>
      <c r="I5" s="79"/>
      <c r="J5" s="83" t="s">
        <v>5</v>
      </c>
      <c r="K5" s="83"/>
      <c r="L5" s="83"/>
      <c r="M5" s="84" t="s">
        <v>6</v>
      </c>
      <c r="N5" s="85"/>
      <c r="O5" s="85"/>
      <c r="P5" s="86"/>
    </row>
    <row r="6" spans="1:20" ht="195.75" customHeight="1" x14ac:dyDescent="0.25">
      <c r="A6" s="81"/>
      <c r="B6" s="82"/>
      <c r="C6" s="82"/>
      <c r="D6" s="82"/>
      <c r="E6" s="22" t="s">
        <v>16</v>
      </c>
      <c r="F6" s="22" t="s">
        <v>16</v>
      </c>
      <c r="G6" s="22" t="s">
        <v>16</v>
      </c>
      <c r="H6" s="15"/>
      <c r="I6" s="15"/>
      <c r="J6" s="14" t="s">
        <v>7</v>
      </c>
      <c r="K6" s="14" t="s">
        <v>8</v>
      </c>
      <c r="L6" s="16" t="s">
        <v>12</v>
      </c>
      <c r="M6" s="17" t="s">
        <v>13</v>
      </c>
      <c r="N6" s="18" t="s">
        <v>9</v>
      </c>
      <c r="O6" s="18" t="s">
        <v>10</v>
      </c>
      <c r="P6" s="18" t="s">
        <v>11</v>
      </c>
      <c r="S6" t="s">
        <v>14</v>
      </c>
    </row>
    <row r="7" spans="1:20" ht="58.5" customHeight="1" x14ac:dyDescent="0.25">
      <c r="A7" s="32"/>
      <c r="B7" s="58" t="s">
        <v>19</v>
      </c>
      <c r="C7" s="58"/>
      <c r="D7" s="58"/>
      <c r="E7" s="59"/>
      <c r="F7" s="57"/>
      <c r="G7" s="34"/>
      <c r="H7" s="35"/>
      <c r="I7" s="35"/>
      <c r="J7" s="36"/>
      <c r="K7" s="36"/>
      <c r="L7" s="31"/>
      <c r="M7" s="37"/>
      <c r="N7" s="19"/>
      <c r="O7" s="19"/>
      <c r="P7" s="38"/>
    </row>
    <row r="8" spans="1:20" ht="42.75" customHeight="1" x14ac:dyDescent="0.25">
      <c r="A8" s="63"/>
      <c r="B8" s="70" t="s">
        <v>23</v>
      </c>
      <c r="C8" s="39"/>
      <c r="D8" s="60"/>
      <c r="E8" s="40"/>
      <c r="F8" s="56"/>
      <c r="G8" s="39"/>
      <c r="H8" s="41"/>
      <c r="I8" s="42"/>
      <c r="J8" s="43"/>
      <c r="K8" s="43"/>
      <c r="L8" s="33"/>
      <c r="M8" s="44"/>
      <c r="N8" s="40"/>
      <c r="O8" s="40"/>
      <c r="P8" s="55"/>
      <c r="R8">
        <f t="shared" ref="R8" si="0">SUM(E8*D8)</f>
        <v>0</v>
      </c>
      <c r="S8">
        <f t="shared" ref="S8:S10" si="1">SUM(F8*D8)</f>
        <v>0</v>
      </c>
      <c r="T8">
        <f t="shared" ref="T8:T10" si="2">SUM(G8*D8)</f>
        <v>0</v>
      </c>
    </row>
    <row r="9" spans="1:20" ht="25.5" customHeight="1" x14ac:dyDescent="0.25">
      <c r="A9" s="67">
        <v>1</v>
      </c>
      <c r="B9" s="94" t="s">
        <v>25</v>
      </c>
      <c r="C9" s="96" t="s">
        <v>20</v>
      </c>
      <c r="D9" s="68">
        <v>14.5</v>
      </c>
      <c r="E9" s="99">
        <v>3100</v>
      </c>
      <c r="F9" s="64">
        <v>3300</v>
      </c>
      <c r="G9" s="65">
        <v>3450</v>
      </c>
      <c r="H9" s="35"/>
      <c r="I9" s="51"/>
      <c r="J9" s="52">
        <f t="shared" ref="J9:J10" si="3">AVERAGE(E9:G9)</f>
        <v>3283.3333333333335</v>
      </c>
      <c r="K9" s="52">
        <f t="shared" ref="K9:K10" si="4">SQRT((SUM(IF(E9&gt;0,POWER(E9-J9,2),0),IF(F9&gt;0,POWER(F9-J9,2),0),IF(G9&gt;0,POWER(G9-J9,2),0),IF(H9&gt;0,POWER(H9-J9,2),0),IF(I9&gt;0,POWER(I9-J9,2),0),))/(COUNTA(E9:I9)-1))</f>
        <v>175.59422921421233</v>
      </c>
      <c r="L9" s="53">
        <f t="shared" ref="L9:L10" si="5">K9/J9*100</f>
        <v>5.3480475902805784</v>
      </c>
      <c r="M9" s="54">
        <f t="shared" ref="M9:M10" si="6">((D9/COUNTA(E9:I9))*(SUM(E9:I9)))</f>
        <v>47608.333333333328</v>
      </c>
      <c r="N9" s="99">
        <v>3100</v>
      </c>
      <c r="O9" s="99">
        <v>3100</v>
      </c>
      <c r="P9" s="66">
        <f>SUM(D9*E9)</f>
        <v>44950</v>
      </c>
      <c r="R9" s="69">
        <f>SUM(E9*D9)</f>
        <v>44950</v>
      </c>
      <c r="S9">
        <f t="shared" si="1"/>
        <v>47850</v>
      </c>
      <c r="T9">
        <f t="shared" si="2"/>
        <v>50025</v>
      </c>
    </row>
    <row r="10" spans="1:20" ht="25.5" customHeight="1" x14ac:dyDescent="0.25">
      <c r="A10" s="67">
        <v>2</v>
      </c>
      <c r="B10" s="94" t="s">
        <v>26</v>
      </c>
      <c r="C10" s="96" t="s">
        <v>20</v>
      </c>
      <c r="D10" s="68">
        <v>24.5</v>
      </c>
      <c r="E10" s="99">
        <v>3100</v>
      </c>
      <c r="F10" s="64">
        <v>3300</v>
      </c>
      <c r="G10" s="65">
        <v>3450</v>
      </c>
      <c r="H10" s="35"/>
      <c r="I10" s="51"/>
      <c r="J10" s="52">
        <f t="shared" si="3"/>
        <v>3283.3333333333335</v>
      </c>
      <c r="K10" s="52">
        <f t="shared" si="4"/>
        <v>175.59422921421233</v>
      </c>
      <c r="L10" s="53">
        <f t="shared" si="5"/>
        <v>5.3480475902805784</v>
      </c>
      <c r="M10" s="54">
        <f t="shared" si="6"/>
        <v>80441.666666666657</v>
      </c>
      <c r="N10" s="99">
        <v>3100</v>
      </c>
      <c r="O10" s="99">
        <v>3100</v>
      </c>
      <c r="P10" s="66">
        <f t="shared" ref="P10:P11" si="7">SUM(D10*E10)</f>
        <v>75950</v>
      </c>
      <c r="R10" s="69">
        <f t="shared" ref="R10:R93" si="8">SUM(E10*D10)</f>
        <v>75950</v>
      </c>
      <c r="S10">
        <f t="shared" si="1"/>
        <v>80850</v>
      </c>
      <c r="T10">
        <f t="shared" si="2"/>
        <v>84525</v>
      </c>
    </row>
    <row r="11" spans="1:20" ht="21" customHeight="1" x14ac:dyDescent="0.25">
      <c r="A11" s="67">
        <v>3</v>
      </c>
      <c r="B11" s="94" t="s">
        <v>27</v>
      </c>
      <c r="C11" s="96" t="s">
        <v>20</v>
      </c>
      <c r="D11" s="68">
        <v>4.2</v>
      </c>
      <c r="E11" s="99">
        <v>3100</v>
      </c>
      <c r="F11" s="64">
        <v>3300</v>
      </c>
      <c r="G11" s="65">
        <v>3450</v>
      </c>
      <c r="H11" s="35"/>
      <c r="I11" s="51"/>
      <c r="J11" s="52">
        <f t="shared" ref="J11:J123" si="9">AVERAGE(E11:G11)</f>
        <v>3283.3333333333335</v>
      </c>
      <c r="K11" s="52">
        <f t="shared" ref="K11:K123" si="10">SQRT((SUM(IF(E11&gt;0,POWER(E11-J11,2),0),IF(F11&gt;0,POWER(F11-J11,2),0),IF(G11&gt;0,POWER(G11-J11,2),0),IF(H11&gt;0,POWER(H11-J11,2),0),IF(I11&gt;0,POWER(I11-J11,2),0),))/(COUNTA(E11:I11)-1))</f>
        <v>175.59422921421233</v>
      </c>
      <c r="L11" s="53">
        <f t="shared" ref="L11:L123" si="11">K11/J11*100</f>
        <v>5.3480475902805784</v>
      </c>
      <c r="M11" s="54">
        <f t="shared" ref="M11:M123" si="12">((D11/COUNTA(E11:I11))*(SUM(E11:I11)))</f>
        <v>13790.000000000002</v>
      </c>
      <c r="N11" s="99">
        <v>3100</v>
      </c>
      <c r="O11" s="99">
        <v>3100</v>
      </c>
      <c r="P11" s="66">
        <f t="shared" si="7"/>
        <v>13020</v>
      </c>
      <c r="R11" s="69">
        <f t="shared" si="8"/>
        <v>13020</v>
      </c>
      <c r="S11">
        <f t="shared" ref="S11:S123" si="13">SUM(F11*D11)</f>
        <v>13860</v>
      </c>
      <c r="T11">
        <f t="shared" ref="T11:T123" si="14">SUM(G11*D11)</f>
        <v>14490</v>
      </c>
    </row>
    <row r="12" spans="1:20" ht="21" customHeight="1" x14ac:dyDescent="0.25">
      <c r="A12" s="67">
        <v>4</v>
      </c>
      <c r="B12" s="94" t="s">
        <v>28</v>
      </c>
      <c r="C12" s="96" t="s">
        <v>20</v>
      </c>
      <c r="D12" s="68">
        <v>9.5</v>
      </c>
      <c r="E12" s="99">
        <v>3100</v>
      </c>
      <c r="F12" s="64">
        <v>3300</v>
      </c>
      <c r="G12" s="65">
        <v>3450</v>
      </c>
      <c r="H12" s="35"/>
      <c r="I12" s="51"/>
      <c r="J12" s="52">
        <f t="shared" si="9"/>
        <v>3283.3333333333335</v>
      </c>
      <c r="K12" s="52">
        <f t="shared" si="10"/>
        <v>175.59422921421233</v>
      </c>
      <c r="L12" s="53">
        <f t="shared" si="11"/>
        <v>5.3480475902805784</v>
      </c>
      <c r="M12" s="54">
        <f t="shared" si="12"/>
        <v>31191.666666666664</v>
      </c>
      <c r="N12" s="99">
        <v>3100</v>
      </c>
      <c r="O12" s="99">
        <v>3100</v>
      </c>
      <c r="P12" s="66">
        <f t="shared" ref="P12:P93" si="15">SUM(D12*E12)</f>
        <v>29450</v>
      </c>
      <c r="R12" s="69">
        <f t="shared" si="8"/>
        <v>29450</v>
      </c>
      <c r="S12">
        <f t="shared" si="13"/>
        <v>31350</v>
      </c>
      <c r="T12">
        <f t="shared" si="14"/>
        <v>32775</v>
      </c>
    </row>
    <row r="13" spans="1:20" ht="21" customHeight="1" x14ac:dyDescent="0.25">
      <c r="A13" s="67">
        <v>5</v>
      </c>
      <c r="B13" s="94" t="s">
        <v>29</v>
      </c>
      <c r="C13" s="96" t="s">
        <v>20</v>
      </c>
      <c r="D13" s="68">
        <v>3.2</v>
      </c>
      <c r="E13" s="99">
        <v>3100</v>
      </c>
      <c r="F13" s="64">
        <v>3300</v>
      </c>
      <c r="G13" s="65">
        <v>3450</v>
      </c>
      <c r="H13" s="35"/>
      <c r="I13" s="51"/>
      <c r="J13" s="52">
        <f t="shared" si="9"/>
        <v>3283.3333333333335</v>
      </c>
      <c r="K13" s="52">
        <f t="shared" si="10"/>
        <v>175.59422921421233</v>
      </c>
      <c r="L13" s="53">
        <f t="shared" si="11"/>
        <v>5.3480475902805784</v>
      </c>
      <c r="M13" s="54">
        <f t="shared" si="12"/>
        <v>10506.666666666666</v>
      </c>
      <c r="N13" s="99">
        <v>3100</v>
      </c>
      <c r="O13" s="99">
        <v>3100</v>
      </c>
      <c r="P13" s="66">
        <f t="shared" si="15"/>
        <v>9920</v>
      </c>
      <c r="R13" s="69">
        <f t="shared" si="8"/>
        <v>9920</v>
      </c>
      <c r="S13">
        <f t="shared" si="13"/>
        <v>10560</v>
      </c>
      <c r="T13">
        <f t="shared" si="14"/>
        <v>11040</v>
      </c>
    </row>
    <row r="14" spans="1:20" ht="21" customHeight="1" x14ac:dyDescent="0.25">
      <c r="A14" s="67">
        <v>6</v>
      </c>
      <c r="B14" s="94" t="s">
        <v>30</v>
      </c>
      <c r="C14" s="96" t="s">
        <v>20</v>
      </c>
      <c r="D14" s="68">
        <v>2.4500000000000002</v>
      </c>
      <c r="E14" s="99">
        <v>3100</v>
      </c>
      <c r="F14" s="64">
        <v>3300</v>
      </c>
      <c r="G14" s="65">
        <v>3450</v>
      </c>
      <c r="H14" s="35"/>
      <c r="I14" s="51"/>
      <c r="J14" s="52">
        <f t="shared" si="9"/>
        <v>3283.3333333333335</v>
      </c>
      <c r="K14" s="52">
        <f t="shared" si="10"/>
        <v>175.59422921421233</v>
      </c>
      <c r="L14" s="53">
        <f t="shared" si="11"/>
        <v>5.3480475902805784</v>
      </c>
      <c r="M14" s="54">
        <f t="shared" si="12"/>
        <v>8044.1666666666679</v>
      </c>
      <c r="N14" s="99">
        <v>3100</v>
      </c>
      <c r="O14" s="99">
        <v>3100</v>
      </c>
      <c r="P14" s="66">
        <f t="shared" si="15"/>
        <v>7595.0000000000009</v>
      </c>
      <c r="R14" s="69">
        <f t="shared" si="8"/>
        <v>7595.0000000000009</v>
      </c>
      <c r="S14">
        <f t="shared" si="13"/>
        <v>8085.0000000000009</v>
      </c>
      <c r="T14">
        <f t="shared" si="14"/>
        <v>8452.5</v>
      </c>
    </row>
    <row r="15" spans="1:20" ht="24.75" customHeight="1" x14ac:dyDescent="0.25">
      <c r="A15" s="67">
        <v>7</v>
      </c>
      <c r="B15" s="93" t="s">
        <v>31</v>
      </c>
      <c r="C15" s="96" t="s">
        <v>20</v>
      </c>
      <c r="D15" s="68">
        <v>4</v>
      </c>
      <c r="E15" s="99">
        <v>3100</v>
      </c>
      <c r="F15" s="64">
        <v>3300</v>
      </c>
      <c r="G15" s="65">
        <v>3450</v>
      </c>
      <c r="H15" s="35"/>
      <c r="I15" s="51"/>
      <c r="J15" s="52">
        <f t="shared" si="9"/>
        <v>3283.3333333333335</v>
      </c>
      <c r="K15" s="52">
        <f t="shared" si="10"/>
        <v>175.59422921421233</v>
      </c>
      <c r="L15" s="53">
        <f t="shared" si="11"/>
        <v>5.3480475902805784</v>
      </c>
      <c r="M15" s="54">
        <f t="shared" si="12"/>
        <v>13133.333333333332</v>
      </c>
      <c r="N15" s="99">
        <v>3100</v>
      </c>
      <c r="O15" s="99">
        <v>3100</v>
      </c>
      <c r="P15" s="66">
        <f t="shared" si="15"/>
        <v>12400</v>
      </c>
      <c r="R15" s="69">
        <f t="shared" si="8"/>
        <v>12400</v>
      </c>
      <c r="S15">
        <f t="shared" si="13"/>
        <v>13200</v>
      </c>
      <c r="T15">
        <f t="shared" si="14"/>
        <v>13800</v>
      </c>
    </row>
    <row r="16" spans="1:20" ht="21" customHeight="1" x14ac:dyDescent="0.25">
      <c r="A16" s="67">
        <v>8</v>
      </c>
      <c r="B16" s="94" t="s">
        <v>32</v>
      </c>
      <c r="C16" s="97" t="s">
        <v>137</v>
      </c>
      <c r="D16" s="96">
        <v>1</v>
      </c>
      <c r="E16" s="100">
        <v>15200</v>
      </c>
      <c r="F16" s="64">
        <v>15565</v>
      </c>
      <c r="G16" s="65">
        <v>16232</v>
      </c>
      <c r="H16" s="35"/>
      <c r="I16" s="51"/>
      <c r="J16" s="52">
        <f t="shared" si="9"/>
        <v>15665.666666666666</v>
      </c>
      <c r="K16" s="52">
        <f t="shared" si="10"/>
        <v>523.31284460954464</v>
      </c>
      <c r="L16" s="53">
        <f t="shared" si="11"/>
        <v>3.3405079767402897</v>
      </c>
      <c r="M16" s="54">
        <f t="shared" si="12"/>
        <v>15665.666666666666</v>
      </c>
      <c r="N16" s="100">
        <v>15200</v>
      </c>
      <c r="O16" s="100">
        <v>15200</v>
      </c>
      <c r="P16" s="66">
        <f t="shared" si="15"/>
        <v>15200</v>
      </c>
      <c r="R16" s="69">
        <f t="shared" si="8"/>
        <v>15200</v>
      </c>
      <c r="S16">
        <f t="shared" si="13"/>
        <v>15565</v>
      </c>
      <c r="T16">
        <f t="shared" si="14"/>
        <v>16232</v>
      </c>
    </row>
    <row r="17" spans="1:20" ht="21" customHeight="1" x14ac:dyDescent="0.25">
      <c r="A17" s="67">
        <v>9</v>
      </c>
      <c r="B17" s="94" t="s">
        <v>33</v>
      </c>
      <c r="C17" s="97" t="s">
        <v>137</v>
      </c>
      <c r="D17" s="96">
        <v>1</v>
      </c>
      <c r="E17" s="100">
        <v>18130</v>
      </c>
      <c r="F17" s="64">
        <v>19655</v>
      </c>
      <c r="G17" s="65">
        <v>21565</v>
      </c>
      <c r="H17" s="35"/>
      <c r="I17" s="51"/>
      <c r="J17" s="52">
        <f t="shared" si="9"/>
        <v>19783.333333333332</v>
      </c>
      <c r="K17" s="52">
        <f t="shared" si="10"/>
        <v>1721.0921919912755</v>
      </c>
      <c r="L17" s="53">
        <f t="shared" si="11"/>
        <v>8.699707794395664</v>
      </c>
      <c r="M17" s="54">
        <f t="shared" si="12"/>
        <v>19783.333333333332</v>
      </c>
      <c r="N17" s="100">
        <v>18130</v>
      </c>
      <c r="O17" s="100">
        <v>18130</v>
      </c>
      <c r="P17" s="66">
        <f t="shared" si="15"/>
        <v>18130</v>
      </c>
      <c r="R17" s="69">
        <f t="shared" si="8"/>
        <v>18130</v>
      </c>
      <c r="S17">
        <f t="shared" si="13"/>
        <v>19655</v>
      </c>
      <c r="T17">
        <f t="shared" si="14"/>
        <v>21565</v>
      </c>
    </row>
    <row r="18" spans="1:20" ht="21" customHeight="1" x14ac:dyDescent="0.25">
      <c r="A18" s="67">
        <v>10</v>
      </c>
      <c r="B18" s="94" t="s">
        <v>34</v>
      </c>
      <c r="C18" s="97" t="s">
        <v>137</v>
      </c>
      <c r="D18" s="96">
        <v>12</v>
      </c>
      <c r="E18" s="101">
        <v>130</v>
      </c>
      <c r="F18" s="64">
        <v>140</v>
      </c>
      <c r="G18" s="65">
        <v>152</v>
      </c>
      <c r="H18" s="35"/>
      <c r="I18" s="51"/>
      <c r="J18" s="52">
        <f t="shared" si="9"/>
        <v>140.66666666666666</v>
      </c>
      <c r="K18" s="52">
        <f t="shared" si="10"/>
        <v>11.015141094572204</v>
      </c>
      <c r="L18" s="53">
        <f t="shared" si="11"/>
        <v>7.8306690245773964</v>
      </c>
      <c r="M18" s="54">
        <f t="shared" si="12"/>
        <v>1688</v>
      </c>
      <c r="N18" s="101">
        <v>130</v>
      </c>
      <c r="O18" s="101">
        <v>130</v>
      </c>
      <c r="P18" s="66">
        <f t="shared" si="15"/>
        <v>1560</v>
      </c>
      <c r="R18" s="69">
        <f t="shared" si="8"/>
        <v>1560</v>
      </c>
      <c r="S18">
        <f t="shared" si="13"/>
        <v>1680</v>
      </c>
      <c r="T18">
        <f t="shared" si="14"/>
        <v>1824</v>
      </c>
    </row>
    <row r="19" spans="1:20" ht="34.5" customHeight="1" x14ac:dyDescent="0.25">
      <c r="A19" s="67">
        <v>11</v>
      </c>
      <c r="B19" s="94" t="s">
        <v>35</v>
      </c>
      <c r="C19" s="97" t="s">
        <v>137</v>
      </c>
      <c r="D19" s="96">
        <v>1</v>
      </c>
      <c r="E19" s="101">
        <v>35</v>
      </c>
      <c r="F19" s="64">
        <v>40</v>
      </c>
      <c r="G19" s="65">
        <v>50</v>
      </c>
      <c r="H19" s="35"/>
      <c r="I19" s="51"/>
      <c r="J19" s="52">
        <f t="shared" si="9"/>
        <v>41.666666666666664</v>
      </c>
      <c r="K19" s="52">
        <f t="shared" si="10"/>
        <v>7.6376261582597333</v>
      </c>
      <c r="L19" s="53">
        <f t="shared" si="11"/>
        <v>18.330302779823359</v>
      </c>
      <c r="M19" s="54">
        <f t="shared" si="12"/>
        <v>41.666666666666664</v>
      </c>
      <c r="N19" s="101">
        <v>35</v>
      </c>
      <c r="O19" s="101">
        <v>35</v>
      </c>
      <c r="P19" s="66">
        <f t="shared" si="15"/>
        <v>35</v>
      </c>
      <c r="R19" s="69">
        <f t="shared" si="8"/>
        <v>35</v>
      </c>
      <c r="S19">
        <f t="shared" si="13"/>
        <v>40</v>
      </c>
      <c r="T19">
        <f t="shared" si="14"/>
        <v>50</v>
      </c>
    </row>
    <row r="20" spans="1:20" ht="21" customHeight="1" x14ac:dyDescent="0.25">
      <c r="A20" s="67">
        <v>12</v>
      </c>
      <c r="B20" s="94" t="s">
        <v>36</v>
      </c>
      <c r="C20" s="97" t="s">
        <v>137</v>
      </c>
      <c r="D20" s="96">
        <v>1</v>
      </c>
      <c r="E20" s="101">
        <v>652</v>
      </c>
      <c r="F20" s="64">
        <v>750</v>
      </c>
      <c r="G20" s="65">
        <v>811</v>
      </c>
      <c r="H20" s="35"/>
      <c r="I20" s="51"/>
      <c r="J20" s="52">
        <f t="shared" si="9"/>
        <v>737.66666666666663</v>
      </c>
      <c r="K20" s="52">
        <f t="shared" si="10"/>
        <v>80.214296315141567</v>
      </c>
      <c r="L20" s="53">
        <f t="shared" si="11"/>
        <v>10.874057340507218</v>
      </c>
      <c r="M20" s="54">
        <f t="shared" si="12"/>
        <v>737.66666666666663</v>
      </c>
      <c r="N20" s="101">
        <v>652</v>
      </c>
      <c r="O20" s="101">
        <v>652</v>
      </c>
      <c r="P20" s="66">
        <f t="shared" si="15"/>
        <v>652</v>
      </c>
      <c r="R20" s="69">
        <f t="shared" si="8"/>
        <v>652</v>
      </c>
      <c r="S20">
        <f t="shared" si="13"/>
        <v>750</v>
      </c>
      <c r="T20">
        <f t="shared" si="14"/>
        <v>811</v>
      </c>
    </row>
    <row r="21" spans="1:20" ht="22.5" customHeight="1" x14ac:dyDescent="0.25">
      <c r="A21" s="67">
        <v>13</v>
      </c>
      <c r="B21" s="94" t="s">
        <v>37</v>
      </c>
      <c r="C21" s="97" t="s">
        <v>137</v>
      </c>
      <c r="D21" s="96">
        <v>1</v>
      </c>
      <c r="E21" s="101">
        <v>50</v>
      </c>
      <c r="F21" s="64">
        <v>60</v>
      </c>
      <c r="G21" s="65">
        <v>80</v>
      </c>
      <c r="H21" s="35"/>
      <c r="I21" s="51"/>
      <c r="J21" s="52">
        <f t="shared" si="9"/>
        <v>63.333333333333336</v>
      </c>
      <c r="K21" s="52">
        <f t="shared" si="10"/>
        <v>15.275252316519467</v>
      </c>
      <c r="L21" s="53">
        <f t="shared" si="11"/>
        <v>24.118819447136001</v>
      </c>
      <c r="M21" s="54">
        <f t="shared" si="12"/>
        <v>63.333333333333329</v>
      </c>
      <c r="N21" s="101">
        <v>50</v>
      </c>
      <c r="O21" s="101">
        <v>50</v>
      </c>
      <c r="P21" s="66">
        <f t="shared" si="15"/>
        <v>50</v>
      </c>
      <c r="R21" s="69">
        <f t="shared" si="8"/>
        <v>50</v>
      </c>
      <c r="S21">
        <f t="shared" si="13"/>
        <v>60</v>
      </c>
      <c r="T21">
        <f t="shared" si="14"/>
        <v>80</v>
      </c>
    </row>
    <row r="22" spans="1:20" ht="41.25" customHeight="1" x14ac:dyDescent="0.25">
      <c r="A22" s="67">
        <v>14</v>
      </c>
      <c r="B22" s="94" t="s">
        <v>38</v>
      </c>
      <c r="C22" s="97" t="s">
        <v>137</v>
      </c>
      <c r="D22" s="96">
        <v>1</v>
      </c>
      <c r="E22" s="101">
        <v>850</v>
      </c>
      <c r="F22" s="64">
        <v>900</v>
      </c>
      <c r="G22" s="65">
        <v>1000</v>
      </c>
      <c r="H22" s="35"/>
      <c r="I22" s="51"/>
      <c r="J22" s="52">
        <f t="shared" si="9"/>
        <v>916.66666666666663</v>
      </c>
      <c r="K22" s="52">
        <f t="shared" si="10"/>
        <v>76.376261582597337</v>
      </c>
      <c r="L22" s="53">
        <f t="shared" si="11"/>
        <v>8.3319558090106192</v>
      </c>
      <c r="M22" s="54">
        <f t="shared" si="12"/>
        <v>916.66666666666663</v>
      </c>
      <c r="N22" s="101">
        <v>850</v>
      </c>
      <c r="O22" s="101">
        <v>850</v>
      </c>
      <c r="P22" s="66">
        <f t="shared" si="15"/>
        <v>850</v>
      </c>
      <c r="R22" s="69">
        <f t="shared" si="8"/>
        <v>850</v>
      </c>
      <c r="S22">
        <f t="shared" si="13"/>
        <v>900</v>
      </c>
      <c r="T22">
        <f t="shared" si="14"/>
        <v>1000</v>
      </c>
    </row>
    <row r="23" spans="1:20" ht="42" customHeight="1" x14ac:dyDescent="0.25">
      <c r="A23" s="67">
        <v>15</v>
      </c>
      <c r="B23" s="94" t="s">
        <v>39</v>
      </c>
      <c r="C23" s="97" t="s">
        <v>137</v>
      </c>
      <c r="D23" s="96">
        <v>1</v>
      </c>
      <c r="E23" s="101">
        <v>1950</v>
      </c>
      <c r="F23" s="64">
        <v>2100</v>
      </c>
      <c r="G23" s="65">
        <v>2345</v>
      </c>
      <c r="H23" s="35"/>
      <c r="I23" s="51"/>
      <c r="J23" s="52">
        <f t="shared" si="9"/>
        <v>2131.6666666666665</v>
      </c>
      <c r="K23" s="52">
        <f t="shared" si="10"/>
        <v>199.39491802283561</v>
      </c>
      <c r="L23" s="53">
        <f t="shared" si="11"/>
        <v>9.3539445515012805</v>
      </c>
      <c r="M23" s="54">
        <f t="shared" si="12"/>
        <v>2131.6666666666665</v>
      </c>
      <c r="N23" s="101">
        <v>1950</v>
      </c>
      <c r="O23" s="101">
        <v>1950</v>
      </c>
      <c r="P23" s="66">
        <f t="shared" si="15"/>
        <v>1950</v>
      </c>
      <c r="R23" s="69">
        <f t="shared" si="8"/>
        <v>1950</v>
      </c>
      <c r="S23">
        <f t="shared" si="13"/>
        <v>2100</v>
      </c>
      <c r="T23">
        <f t="shared" si="14"/>
        <v>2345</v>
      </c>
    </row>
    <row r="24" spans="1:20" ht="21" customHeight="1" x14ac:dyDescent="0.25">
      <c r="A24" s="67">
        <v>16</v>
      </c>
      <c r="B24" s="94" t="s">
        <v>40</v>
      </c>
      <c r="C24" s="97" t="s">
        <v>137</v>
      </c>
      <c r="D24" s="96">
        <v>1</v>
      </c>
      <c r="E24" s="101">
        <v>1680</v>
      </c>
      <c r="F24" s="64">
        <v>2000</v>
      </c>
      <c r="G24" s="65">
        <v>2156</v>
      </c>
      <c r="H24" s="35"/>
      <c r="I24" s="51"/>
      <c r="J24" s="52">
        <f t="shared" si="9"/>
        <v>1945.3333333333333</v>
      </c>
      <c r="K24" s="52">
        <f t="shared" si="10"/>
        <v>242.66300363535709</v>
      </c>
      <c r="L24" s="53">
        <f t="shared" si="11"/>
        <v>12.474109165628363</v>
      </c>
      <c r="M24" s="54">
        <f t="shared" si="12"/>
        <v>1945.3333333333333</v>
      </c>
      <c r="N24" s="101">
        <v>1680</v>
      </c>
      <c r="O24" s="101">
        <v>1680</v>
      </c>
      <c r="P24" s="66">
        <f t="shared" si="15"/>
        <v>1680</v>
      </c>
      <c r="R24" s="69">
        <f t="shared" si="8"/>
        <v>1680</v>
      </c>
      <c r="S24">
        <f t="shared" si="13"/>
        <v>2000</v>
      </c>
      <c r="T24">
        <f t="shared" si="14"/>
        <v>2156</v>
      </c>
    </row>
    <row r="25" spans="1:20" ht="21" customHeight="1" x14ac:dyDescent="0.25">
      <c r="A25" s="67">
        <v>17</v>
      </c>
      <c r="B25" s="94" t="s">
        <v>41</v>
      </c>
      <c r="C25" s="97" t="s">
        <v>137</v>
      </c>
      <c r="D25" s="96">
        <v>8</v>
      </c>
      <c r="E25" s="101">
        <v>110</v>
      </c>
      <c r="F25" s="64">
        <v>150</v>
      </c>
      <c r="G25" s="65">
        <v>165</v>
      </c>
      <c r="H25" s="35"/>
      <c r="I25" s="51"/>
      <c r="J25" s="52">
        <f t="shared" si="9"/>
        <v>141.66666666666666</v>
      </c>
      <c r="K25" s="52">
        <f t="shared" si="10"/>
        <v>28.431203515386635</v>
      </c>
      <c r="L25" s="53">
        <f t="shared" si="11"/>
        <v>20.069084834390566</v>
      </c>
      <c r="M25" s="54">
        <f t="shared" si="12"/>
        <v>1133.3333333333333</v>
      </c>
      <c r="N25" s="101">
        <v>110</v>
      </c>
      <c r="O25" s="101">
        <v>110</v>
      </c>
      <c r="P25" s="66">
        <f t="shared" si="15"/>
        <v>880</v>
      </c>
      <c r="R25" s="69">
        <f t="shared" si="8"/>
        <v>880</v>
      </c>
      <c r="S25">
        <f t="shared" si="13"/>
        <v>1200</v>
      </c>
      <c r="T25">
        <f t="shared" si="14"/>
        <v>1320</v>
      </c>
    </row>
    <row r="26" spans="1:20" ht="21" customHeight="1" x14ac:dyDescent="0.25">
      <c r="A26" s="67">
        <v>18</v>
      </c>
      <c r="B26" s="94" t="s">
        <v>42</v>
      </c>
      <c r="C26" s="97" t="s">
        <v>137</v>
      </c>
      <c r="D26" s="96">
        <v>4</v>
      </c>
      <c r="E26" s="101">
        <v>1652</v>
      </c>
      <c r="F26" s="64">
        <v>1750</v>
      </c>
      <c r="G26" s="65">
        <v>1850</v>
      </c>
      <c r="H26" s="35"/>
      <c r="I26" s="51"/>
      <c r="J26" s="52">
        <f t="shared" si="9"/>
        <v>1750.6666666666667</v>
      </c>
      <c r="K26" s="52">
        <f t="shared" si="10"/>
        <v>99.001683487369718</v>
      </c>
      <c r="L26" s="53">
        <f t="shared" si="11"/>
        <v>5.6550847384255354</v>
      </c>
      <c r="M26" s="54">
        <f t="shared" si="12"/>
        <v>7002.6666666666661</v>
      </c>
      <c r="N26" s="101">
        <v>1652</v>
      </c>
      <c r="O26" s="101">
        <v>1652</v>
      </c>
      <c r="P26" s="66">
        <f t="shared" si="15"/>
        <v>6608</v>
      </c>
      <c r="R26" s="69">
        <f t="shared" si="8"/>
        <v>6608</v>
      </c>
      <c r="S26">
        <f t="shared" si="13"/>
        <v>7000</v>
      </c>
      <c r="T26">
        <f t="shared" si="14"/>
        <v>7400</v>
      </c>
    </row>
    <row r="27" spans="1:20" ht="21" customHeight="1" x14ac:dyDescent="0.25">
      <c r="A27" s="67">
        <v>19</v>
      </c>
      <c r="B27" s="94" t="s">
        <v>43</v>
      </c>
      <c r="C27" s="97" t="s">
        <v>137</v>
      </c>
      <c r="D27" s="96">
        <v>8</v>
      </c>
      <c r="E27" s="101">
        <v>60</v>
      </c>
      <c r="F27" s="64">
        <v>80</v>
      </c>
      <c r="G27" s="65">
        <v>100</v>
      </c>
      <c r="H27" s="35"/>
      <c r="I27" s="51"/>
      <c r="J27" s="52">
        <f t="shared" si="9"/>
        <v>80</v>
      </c>
      <c r="K27" s="52">
        <f t="shared" si="10"/>
        <v>20</v>
      </c>
      <c r="L27" s="53">
        <f t="shared" si="11"/>
        <v>25</v>
      </c>
      <c r="M27" s="54">
        <f t="shared" si="12"/>
        <v>640</v>
      </c>
      <c r="N27" s="101">
        <v>60</v>
      </c>
      <c r="O27" s="101">
        <v>60</v>
      </c>
      <c r="P27" s="66">
        <f t="shared" si="15"/>
        <v>480</v>
      </c>
      <c r="R27" s="69">
        <f t="shared" si="8"/>
        <v>480</v>
      </c>
      <c r="S27">
        <f t="shared" si="13"/>
        <v>640</v>
      </c>
      <c r="T27">
        <f t="shared" si="14"/>
        <v>800</v>
      </c>
    </row>
    <row r="28" spans="1:20" ht="21" customHeight="1" x14ac:dyDescent="0.25">
      <c r="A28" s="67">
        <v>20</v>
      </c>
      <c r="B28" s="94" t="s">
        <v>44</v>
      </c>
      <c r="C28" s="97" t="s">
        <v>137</v>
      </c>
      <c r="D28" s="96">
        <v>16</v>
      </c>
      <c r="E28" s="101">
        <v>18</v>
      </c>
      <c r="F28" s="64">
        <v>22</v>
      </c>
      <c r="G28" s="65">
        <v>25</v>
      </c>
      <c r="H28" s="35"/>
      <c r="I28" s="51"/>
      <c r="J28" s="52">
        <f t="shared" si="9"/>
        <v>21.666666666666668</v>
      </c>
      <c r="K28" s="52">
        <f t="shared" si="10"/>
        <v>3.5118845842842465</v>
      </c>
      <c r="L28" s="53">
        <f t="shared" si="11"/>
        <v>16.208698081311905</v>
      </c>
      <c r="M28" s="54">
        <f t="shared" si="12"/>
        <v>346.66666666666663</v>
      </c>
      <c r="N28" s="101">
        <v>18</v>
      </c>
      <c r="O28" s="101">
        <v>18</v>
      </c>
      <c r="P28" s="66">
        <f t="shared" si="15"/>
        <v>288</v>
      </c>
      <c r="R28" s="69">
        <f t="shared" si="8"/>
        <v>288</v>
      </c>
      <c r="S28">
        <f t="shared" si="13"/>
        <v>352</v>
      </c>
      <c r="T28">
        <f t="shared" si="14"/>
        <v>400</v>
      </c>
    </row>
    <row r="29" spans="1:20" ht="21" customHeight="1" x14ac:dyDescent="0.25">
      <c r="A29" s="67">
        <v>21</v>
      </c>
      <c r="B29" s="94" t="s">
        <v>45</v>
      </c>
      <c r="C29" s="97" t="s">
        <v>137</v>
      </c>
      <c r="D29" s="96">
        <v>12</v>
      </c>
      <c r="E29" s="101">
        <v>26</v>
      </c>
      <c r="F29" s="64">
        <v>30</v>
      </c>
      <c r="G29" s="65">
        <v>35</v>
      </c>
      <c r="H29" s="35"/>
      <c r="I29" s="51"/>
      <c r="J29" s="52">
        <f t="shared" si="9"/>
        <v>30.333333333333332</v>
      </c>
      <c r="K29" s="52">
        <f t="shared" si="10"/>
        <v>4.5092497528228943</v>
      </c>
      <c r="L29" s="53">
        <f t="shared" si="11"/>
        <v>14.865658525789764</v>
      </c>
      <c r="M29" s="54">
        <f t="shared" si="12"/>
        <v>364</v>
      </c>
      <c r="N29" s="101">
        <v>26</v>
      </c>
      <c r="O29" s="101">
        <v>26</v>
      </c>
      <c r="P29" s="66">
        <f t="shared" si="15"/>
        <v>312</v>
      </c>
      <c r="R29" s="69">
        <f t="shared" si="8"/>
        <v>312</v>
      </c>
      <c r="S29">
        <f t="shared" si="13"/>
        <v>360</v>
      </c>
      <c r="T29">
        <f t="shared" si="14"/>
        <v>420</v>
      </c>
    </row>
    <row r="30" spans="1:20" ht="21" customHeight="1" x14ac:dyDescent="0.25">
      <c r="A30" s="67">
        <v>22</v>
      </c>
      <c r="B30" s="94" t="s">
        <v>46</v>
      </c>
      <c r="C30" s="97" t="s">
        <v>137</v>
      </c>
      <c r="D30" s="96">
        <v>9</v>
      </c>
      <c r="E30" s="101">
        <v>6</v>
      </c>
      <c r="F30" s="64">
        <v>10</v>
      </c>
      <c r="G30" s="65">
        <v>20</v>
      </c>
      <c r="H30" s="35"/>
      <c r="I30" s="51"/>
      <c r="J30" s="52">
        <f t="shared" si="9"/>
        <v>12</v>
      </c>
      <c r="K30" s="52">
        <f t="shared" si="10"/>
        <v>7.2111025509279782</v>
      </c>
      <c r="L30" s="53">
        <f t="shared" si="11"/>
        <v>60.092521257733154</v>
      </c>
      <c r="M30" s="54">
        <f t="shared" si="12"/>
        <v>108</v>
      </c>
      <c r="N30" s="101">
        <v>6</v>
      </c>
      <c r="O30" s="101">
        <v>6</v>
      </c>
      <c r="P30" s="66">
        <f t="shared" si="15"/>
        <v>54</v>
      </c>
      <c r="R30" s="69">
        <f t="shared" si="8"/>
        <v>54</v>
      </c>
      <c r="S30">
        <f t="shared" si="13"/>
        <v>90</v>
      </c>
      <c r="T30">
        <f t="shared" si="14"/>
        <v>180</v>
      </c>
    </row>
    <row r="31" spans="1:20" ht="21" customHeight="1" x14ac:dyDescent="0.25">
      <c r="A31" s="67">
        <v>23</v>
      </c>
      <c r="B31" s="94" t="s">
        <v>47</v>
      </c>
      <c r="C31" s="97" t="s">
        <v>137</v>
      </c>
      <c r="D31" s="96">
        <v>10</v>
      </c>
      <c r="E31" s="101">
        <v>9</v>
      </c>
      <c r="F31" s="64">
        <v>15</v>
      </c>
      <c r="G31" s="65">
        <v>20</v>
      </c>
      <c r="H31" s="35"/>
      <c r="I31" s="51"/>
      <c r="J31" s="52">
        <f t="shared" si="9"/>
        <v>14.666666666666666</v>
      </c>
      <c r="K31" s="52">
        <f t="shared" si="10"/>
        <v>5.5075705472861021</v>
      </c>
      <c r="L31" s="53">
        <f t="shared" si="11"/>
        <v>37.551617367859791</v>
      </c>
      <c r="M31" s="54">
        <f t="shared" si="12"/>
        <v>146.66666666666669</v>
      </c>
      <c r="N31" s="101">
        <v>9</v>
      </c>
      <c r="O31" s="101">
        <v>9</v>
      </c>
      <c r="P31" s="66">
        <f t="shared" si="15"/>
        <v>90</v>
      </c>
      <c r="R31" s="69">
        <f t="shared" si="8"/>
        <v>90</v>
      </c>
      <c r="S31">
        <f t="shared" si="13"/>
        <v>150</v>
      </c>
      <c r="T31">
        <f t="shared" si="14"/>
        <v>200</v>
      </c>
    </row>
    <row r="32" spans="1:20" ht="43.5" customHeight="1" x14ac:dyDescent="0.25">
      <c r="A32" s="67">
        <v>24</v>
      </c>
      <c r="B32" s="94" t="s">
        <v>48</v>
      </c>
      <c r="C32" s="97" t="s">
        <v>137</v>
      </c>
      <c r="D32" s="96">
        <v>1</v>
      </c>
      <c r="E32" s="101">
        <v>1320</v>
      </c>
      <c r="F32" s="64">
        <v>1500</v>
      </c>
      <c r="G32" s="65">
        <v>1600</v>
      </c>
      <c r="H32" s="35"/>
      <c r="I32" s="51"/>
      <c r="J32" s="52">
        <f t="shared" si="9"/>
        <v>1473.3333333333333</v>
      </c>
      <c r="K32" s="52">
        <f t="shared" si="10"/>
        <v>141.89197769195175</v>
      </c>
      <c r="L32" s="53">
        <f t="shared" si="11"/>
        <v>9.630677218910753</v>
      </c>
      <c r="M32" s="54">
        <f t="shared" si="12"/>
        <v>1473.3333333333333</v>
      </c>
      <c r="N32" s="101">
        <v>1320</v>
      </c>
      <c r="O32" s="101">
        <v>1320</v>
      </c>
      <c r="P32" s="66">
        <f t="shared" si="15"/>
        <v>1320</v>
      </c>
      <c r="R32" s="69">
        <f t="shared" si="8"/>
        <v>1320</v>
      </c>
      <c r="S32">
        <f t="shared" si="13"/>
        <v>1500</v>
      </c>
      <c r="T32">
        <f t="shared" si="14"/>
        <v>1600</v>
      </c>
    </row>
    <row r="33" spans="1:20" ht="43.5" customHeight="1" x14ac:dyDescent="0.25">
      <c r="A33" s="67">
        <v>25</v>
      </c>
      <c r="B33" s="94" t="s">
        <v>49</v>
      </c>
      <c r="C33" s="97" t="s">
        <v>137</v>
      </c>
      <c r="D33" s="96">
        <v>4</v>
      </c>
      <c r="E33" s="101">
        <v>160</v>
      </c>
      <c r="F33" s="64">
        <v>200</v>
      </c>
      <c r="G33" s="65">
        <v>256</v>
      </c>
      <c r="H33" s="35"/>
      <c r="I33" s="51"/>
      <c r="J33" s="52">
        <f t="shared" si="9"/>
        <v>205.33333333333334</v>
      </c>
      <c r="K33" s="52">
        <f t="shared" si="10"/>
        <v>48.221710186733659</v>
      </c>
      <c r="L33" s="53">
        <f t="shared" si="11"/>
        <v>23.484599116915742</v>
      </c>
      <c r="M33" s="54">
        <f t="shared" si="12"/>
        <v>821.33333333333326</v>
      </c>
      <c r="N33" s="101">
        <v>160</v>
      </c>
      <c r="O33" s="101">
        <v>160</v>
      </c>
      <c r="P33" s="66">
        <f t="shared" si="15"/>
        <v>640</v>
      </c>
      <c r="R33" s="69">
        <f t="shared" si="8"/>
        <v>640</v>
      </c>
      <c r="S33">
        <f t="shared" si="13"/>
        <v>800</v>
      </c>
      <c r="T33">
        <f t="shared" si="14"/>
        <v>1024</v>
      </c>
    </row>
    <row r="34" spans="1:20" ht="21" customHeight="1" x14ac:dyDescent="0.25">
      <c r="A34" s="67">
        <v>26</v>
      </c>
      <c r="B34" s="94" t="s">
        <v>50</v>
      </c>
      <c r="C34" s="97" t="s">
        <v>137</v>
      </c>
      <c r="D34" s="96">
        <v>1</v>
      </c>
      <c r="E34" s="101">
        <v>1650</v>
      </c>
      <c r="F34" s="64">
        <v>1800</v>
      </c>
      <c r="G34" s="65">
        <v>1987</v>
      </c>
      <c r="H34" s="35"/>
      <c r="I34" s="51"/>
      <c r="J34" s="52">
        <f t="shared" si="9"/>
        <v>1812.3333333333333</v>
      </c>
      <c r="K34" s="52">
        <f t="shared" si="10"/>
        <v>168.83818683382424</v>
      </c>
      <c r="L34" s="53">
        <f t="shared" si="11"/>
        <v>9.3160669579082711</v>
      </c>
      <c r="M34" s="54">
        <f t="shared" si="12"/>
        <v>1812.3333333333333</v>
      </c>
      <c r="N34" s="101">
        <v>1650</v>
      </c>
      <c r="O34" s="101">
        <v>1650</v>
      </c>
      <c r="P34" s="66">
        <f t="shared" si="15"/>
        <v>1650</v>
      </c>
      <c r="R34" s="69">
        <f t="shared" si="8"/>
        <v>1650</v>
      </c>
      <c r="S34">
        <f t="shared" si="13"/>
        <v>1800</v>
      </c>
      <c r="T34">
        <f t="shared" si="14"/>
        <v>1987</v>
      </c>
    </row>
    <row r="35" spans="1:20" ht="21" customHeight="1" x14ac:dyDescent="0.25">
      <c r="A35" s="67">
        <v>27</v>
      </c>
      <c r="B35" s="94" t="s">
        <v>51</v>
      </c>
      <c r="C35" s="97" t="s">
        <v>137</v>
      </c>
      <c r="D35" s="96">
        <v>8</v>
      </c>
      <c r="E35" s="101">
        <v>33</v>
      </c>
      <c r="F35" s="64">
        <v>40</v>
      </c>
      <c r="G35" s="65">
        <v>50</v>
      </c>
      <c r="H35" s="35"/>
      <c r="I35" s="51"/>
      <c r="J35" s="52">
        <f t="shared" si="9"/>
        <v>41</v>
      </c>
      <c r="K35" s="52">
        <f t="shared" si="10"/>
        <v>8.5440037453175304</v>
      </c>
      <c r="L35" s="53">
        <f t="shared" si="11"/>
        <v>20.839033525164709</v>
      </c>
      <c r="M35" s="54">
        <f t="shared" si="12"/>
        <v>328</v>
      </c>
      <c r="N35" s="101">
        <v>33</v>
      </c>
      <c r="O35" s="101">
        <v>33</v>
      </c>
      <c r="P35" s="66">
        <f t="shared" si="15"/>
        <v>264</v>
      </c>
      <c r="R35" s="69">
        <f t="shared" si="8"/>
        <v>264</v>
      </c>
      <c r="S35">
        <f t="shared" si="13"/>
        <v>320</v>
      </c>
      <c r="T35">
        <f t="shared" si="14"/>
        <v>400</v>
      </c>
    </row>
    <row r="36" spans="1:20" ht="21" customHeight="1" x14ac:dyDescent="0.25">
      <c r="A36" s="67">
        <v>28</v>
      </c>
      <c r="B36" s="94" t="s">
        <v>52</v>
      </c>
      <c r="C36" s="97" t="s">
        <v>137</v>
      </c>
      <c r="D36" s="96">
        <v>4</v>
      </c>
      <c r="E36" s="101">
        <v>39</v>
      </c>
      <c r="F36" s="64">
        <v>50</v>
      </c>
      <c r="G36" s="65">
        <v>60</v>
      </c>
      <c r="H36" s="35"/>
      <c r="I36" s="51"/>
      <c r="J36" s="52">
        <f t="shared" si="9"/>
        <v>49.666666666666664</v>
      </c>
      <c r="K36" s="52">
        <f t="shared" si="10"/>
        <v>10.503967504392488</v>
      </c>
      <c r="L36" s="53">
        <f t="shared" si="11"/>
        <v>21.148927861192927</v>
      </c>
      <c r="M36" s="54">
        <f t="shared" si="12"/>
        <v>198.66666666666666</v>
      </c>
      <c r="N36" s="101">
        <v>39</v>
      </c>
      <c r="O36" s="101">
        <v>39</v>
      </c>
      <c r="P36" s="66">
        <f t="shared" si="15"/>
        <v>156</v>
      </c>
      <c r="R36" s="69">
        <f t="shared" si="8"/>
        <v>156</v>
      </c>
      <c r="S36">
        <f t="shared" si="13"/>
        <v>200</v>
      </c>
      <c r="T36">
        <f t="shared" si="14"/>
        <v>240</v>
      </c>
    </row>
    <row r="37" spans="1:20" ht="21" customHeight="1" x14ac:dyDescent="0.25">
      <c r="A37" s="67">
        <v>29</v>
      </c>
      <c r="B37" s="94" t="s">
        <v>53</v>
      </c>
      <c r="C37" s="97" t="s">
        <v>137</v>
      </c>
      <c r="D37" s="96">
        <v>1</v>
      </c>
      <c r="E37" s="101">
        <v>562.5</v>
      </c>
      <c r="F37" s="64">
        <v>655</v>
      </c>
      <c r="G37" s="65">
        <v>750</v>
      </c>
      <c r="H37" s="35"/>
      <c r="I37" s="51"/>
      <c r="J37" s="52">
        <f t="shared" si="9"/>
        <v>655.83333333333337</v>
      </c>
      <c r="K37" s="52">
        <f t="shared" si="10"/>
        <v>93.75277773662674</v>
      </c>
      <c r="L37" s="53">
        <f t="shared" si="11"/>
        <v>14.295213886143848</v>
      </c>
      <c r="M37" s="54">
        <f t="shared" si="12"/>
        <v>655.83333333333326</v>
      </c>
      <c r="N37" s="101">
        <v>562.5</v>
      </c>
      <c r="O37" s="101">
        <v>562.5</v>
      </c>
      <c r="P37" s="66">
        <f t="shared" si="15"/>
        <v>562.5</v>
      </c>
      <c r="R37" s="69">
        <f t="shared" si="8"/>
        <v>562.5</v>
      </c>
      <c r="S37">
        <f t="shared" si="13"/>
        <v>655</v>
      </c>
      <c r="T37">
        <f t="shared" si="14"/>
        <v>750</v>
      </c>
    </row>
    <row r="38" spans="1:20" ht="21" customHeight="1" x14ac:dyDescent="0.25">
      <c r="A38" s="67">
        <v>30</v>
      </c>
      <c r="B38" s="94" t="s">
        <v>54</v>
      </c>
      <c r="C38" s="97" t="s">
        <v>137</v>
      </c>
      <c r="D38" s="96">
        <v>8</v>
      </c>
      <c r="E38" s="101">
        <v>898</v>
      </c>
      <c r="F38" s="64">
        <v>926</v>
      </c>
      <c r="G38" s="65">
        <v>1000</v>
      </c>
      <c r="H38" s="35"/>
      <c r="I38" s="51"/>
      <c r="J38" s="52">
        <f t="shared" si="9"/>
        <v>941.33333333333337</v>
      </c>
      <c r="K38" s="52">
        <f t="shared" si="10"/>
        <v>52.700411130591128</v>
      </c>
      <c r="L38" s="53">
        <f t="shared" si="11"/>
        <v>5.5984856016916922</v>
      </c>
      <c r="M38" s="54">
        <f t="shared" si="12"/>
        <v>7530.6666666666661</v>
      </c>
      <c r="N38" s="101">
        <v>898</v>
      </c>
      <c r="O38" s="101">
        <v>898</v>
      </c>
      <c r="P38" s="66">
        <f t="shared" si="15"/>
        <v>7184</v>
      </c>
      <c r="R38" s="69">
        <f t="shared" si="8"/>
        <v>7184</v>
      </c>
      <c r="S38">
        <f t="shared" si="13"/>
        <v>7408</v>
      </c>
      <c r="T38">
        <f t="shared" si="14"/>
        <v>8000</v>
      </c>
    </row>
    <row r="39" spans="1:20" ht="21" customHeight="1" x14ac:dyDescent="0.25">
      <c r="A39" s="67">
        <v>31</v>
      </c>
      <c r="B39" s="94" t="s">
        <v>55</v>
      </c>
      <c r="C39" s="97" t="s">
        <v>137</v>
      </c>
      <c r="D39" s="96">
        <v>8</v>
      </c>
      <c r="E39" s="101">
        <v>1063</v>
      </c>
      <c r="F39" s="64">
        <v>1258</v>
      </c>
      <c r="G39" s="65">
        <v>1345</v>
      </c>
      <c r="H39" s="35"/>
      <c r="I39" s="51"/>
      <c r="J39" s="52">
        <f t="shared" si="9"/>
        <v>1222</v>
      </c>
      <c r="K39" s="52">
        <f t="shared" si="10"/>
        <v>144.40567855870489</v>
      </c>
      <c r="L39" s="53">
        <f t="shared" si="11"/>
        <v>11.81715863819189</v>
      </c>
      <c r="M39" s="54">
        <f t="shared" si="12"/>
        <v>9776</v>
      </c>
      <c r="N39" s="101">
        <v>1063</v>
      </c>
      <c r="O39" s="101">
        <v>1063</v>
      </c>
      <c r="P39" s="66">
        <f t="shared" si="15"/>
        <v>8504</v>
      </c>
      <c r="R39" s="69">
        <f t="shared" si="8"/>
        <v>8504</v>
      </c>
      <c r="S39">
        <f t="shared" si="13"/>
        <v>10064</v>
      </c>
      <c r="T39">
        <f t="shared" si="14"/>
        <v>10760</v>
      </c>
    </row>
    <row r="40" spans="1:20" ht="21" customHeight="1" x14ac:dyDescent="0.25">
      <c r="A40" s="67">
        <v>32</v>
      </c>
      <c r="B40" s="94" t="s">
        <v>56</v>
      </c>
      <c r="C40" s="97" t="s">
        <v>137</v>
      </c>
      <c r="D40" s="96">
        <v>1</v>
      </c>
      <c r="E40" s="101">
        <v>111</v>
      </c>
      <c r="F40" s="64">
        <v>132</v>
      </c>
      <c r="G40" s="65">
        <v>150</v>
      </c>
      <c r="H40" s="35"/>
      <c r="I40" s="51"/>
      <c r="J40" s="52">
        <f t="shared" si="9"/>
        <v>131</v>
      </c>
      <c r="K40" s="52">
        <f t="shared" si="10"/>
        <v>19.519221295943137</v>
      </c>
      <c r="L40" s="53">
        <f t="shared" si="11"/>
        <v>14.900168928200868</v>
      </c>
      <c r="M40" s="54">
        <f t="shared" si="12"/>
        <v>131</v>
      </c>
      <c r="N40" s="101">
        <v>111</v>
      </c>
      <c r="O40" s="101">
        <v>111</v>
      </c>
      <c r="P40" s="66">
        <f t="shared" si="15"/>
        <v>111</v>
      </c>
      <c r="R40" s="69">
        <f t="shared" si="8"/>
        <v>111</v>
      </c>
      <c r="S40">
        <f t="shared" si="13"/>
        <v>132</v>
      </c>
      <c r="T40">
        <f t="shared" si="14"/>
        <v>150</v>
      </c>
    </row>
    <row r="41" spans="1:20" ht="21" customHeight="1" x14ac:dyDescent="0.25">
      <c r="A41" s="67">
        <v>33</v>
      </c>
      <c r="B41" s="94" t="s">
        <v>57</v>
      </c>
      <c r="C41" s="97" t="s">
        <v>137</v>
      </c>
      <c r="D41" s="96">
        <v>8</v>
      </c>
      <c r="E41" s="101">
        <v>6</v>
      </c>
      <c r="F41" s="64">
        <v>10</v>
      </c>
      <c r="G41" s="65">
        <v>15</v>
      </c>
      <c r="H41" s="35"/>
      <c r="I41" s="51"/>
      <c r="J41" s="52">
        <f t="shared" si="9"/>
        <v>10.333333333333334</v>
      </c>
      <c r="K41" s="52">
        <f t="shared" si="10"/>
        <v>4.5092497528228943</v>
      </c>
      <c r="L41" s="53">
        <f t="shared" si="11"/>
        <v>43.63790083376994</v>
      </c>
      <c r="M41" s="54">
        <f t="shared" si="12"/>
        <v>82.666666666666657</v>
      </c>
      <c r="N41" s="101">
        <v>6</v>
      </c>
      <c r="O41" s="101">
        <v>6</v>
      </c>
      <c r="P41" s="66">
        <f t="shared" si="15"/>
        <v>48</v>
      </c>
      <c r="R41" s="69">
        <f t="shared" si="8"/>
        <v>48</v>
      </c>
      <c r="S41">
        <f t="shared" si="13"/>
        <v>80</v>
      </c>
      <c r="T41">
        <f t="shared" si="14"/>
        <v>120</v>
      </c>
    </row>
    <row r="42" spans="1:20" ht="21" customHeight="1" x14ac:dyDescent="0.25">
      <c r="A42" s="67">
        <v>34</v>
      </c>
      <c r="B42" s="94" t="s">
        <v>58</v>
      </c>
      <c r="C42" s="97" t="s">
        <v>137</v>
      </c>
      <c r="D42" s="96">
        <v>14</v>
      </c>
      <c r="E42" s="101">
        <v>7</v>
      </c>
      <c r="F42" s="64">
        <v>10</v>
      </c>
      <c r="G42" s="65">
        <v>15</v>
      </c>
      <c r="H42" s="35"/>
      <c r="I42" s="51"/>
      <c r="J42" s="52">
        <f t="shared" si="9"/>
        <v>10.666666666666666</v>
      </c>
      <c r="K42" s="52">
        <f t="shared" si="10"/>
        <v>4.0414518843273806</v>
      </c>
      <c r="L42" s="53">
        <f t="shared" si="11"/>
        <v>37.888611415569194</v>
      </c>
      <c r="M42" s="54">
        <f t="shared" si="12"/>
        <v>149.33333333333334</v>
      </c>
      <c r="N42" s="101">
        <v>7</v>
      </c>
      <c r="O42" s="101">
        <v>7</v>
      </c>
      <c r="P42" s="66">
        <f t="shared" si="15"/>
        <v>98</v>
      </c>
      <c r="R42" s="69">
        <f t="shared" si="8"/>
        <v>98</v>
      </c>
      <c r="S42">
        <f t="shared" si="13"/>
        <v>140</v>
      </c>
      <c r="T42">
        <f t="shared" si="14"/>
        <v>210</v>
      </c>
    </row>
    <row r="43" spans="1:20" ht="21" customHeight="1" x14ac:dyDescent="0.25">
      <c r="A43" s="67">
        <v>35</v>
      </c>
      <c r="B43" s="94" t="s">
        <v>59</v>
      </c>
      <c r="C43" s="97" t="s">
        <v>137</v>
      </c>
      <c r="D43" s="96">
        <v>4</v>
      </c>
      <c r="E43" s="101">
        <v>50</v>
      </c>
      <c r="F43" s="64">
        <v>65</v>
      </c>
      <c r="G43" s="65">
        <v>70</v>
      </c>
      <c r="H43" s="35"/>
      <c r="I43" s="51"/>
      <c r="J43" s="52">
        <f t="shared" si="9"/>
        <v>61.666666666666664</v>
      </c>
      <c r="K43" s="52">
        <f t="shared" si="10"/>
        <v>10.408329997330663</v>
      </c>
      <c r="L43" s="53">
        <f t="shared" si="11"/>
        <v>16.878372968644317</v>
      </c>
      <c r="M43" s="54">
        <f t="shared" si="12"/>
        <v>246.66666666666666</v>
      </c>
      <c r="N43" s="101">
        <v>50</v>
      </c>
      <c r="O43" s="101">
        <v>50</v>
      </c>
      <c r="P43" s="66">
        <f t="shared" si="15"/>
        <v>200</v>
      </c>
      <c r="R43" s="69">
        <f t="shared" si="8"/>
        <v>200</v>
      </c>
      <c r="S43">
        <f t="shared" si="13"/>
        <v>260</v>
      </c>
      <c r="T43">
        <f t="shared" si="14"/>
        <v>280</v>
      </c>
    </row>
    <row r="44" spans="1:20" ht="21" customHeight="1" x14ac:dyDescent="0.25">
      <c r="A44" s="67">
        <v>36</v>
      </c>
      <c r="B44" s="94" t="s">
        <v>60</v>
      </c>
      <c r="C44" s="97" t="s">
        <v>137</v>
      </c>
      <c r="D44" s="96">
        <v>16</v>
      </c>
      <c r="E44" s="101">
        <v>9</v>
      </c>
      <c r="F44" s="64">
        <v>15</v>
      </c>
      <c r="G44" s="65">
        <v>25</v>
      </c>
      <c r="H44" s="35"/>
      <c r="I44" s="51"/>
      <c r="J44" s="52">
        <f t="shared" si="9"/>
        <v>16.333333333333332</v>
      </c>
      <c r="K44" s="52">
        <f t="shared" si="10"/>
        <v>8.0829037686547611</v>
      </c>
      <c r="L44" s="53">
        <f t="shared" si="11"/>
        <v>49.487165930539355</v>
      </c>
      <c r="M44" s="54">
        <f t="shared" si="12"/>
        <v>261.33333333333331</v>
      </c>
      <c r="N44" s="101">
        <v>9</v>
      </c>
      <c r="O44" s="101">
        <v>9</v>
      </c>
      <c r="P44" s="66">
        <f t="shared" si="15"/>
        <v>144</v>
      </c>
      <c r="R44" s="69">
        <f t="shared" si="8"/>
        <v>144</v>
      </c>
      <c r="S44">
        <f t="shared" si="13"/>
        <v>240</v>
      </c>
      <c r="T44">
        <f t="shared" si="14"/>
        <v>400</v>
      </c>
    </row>
    <row r="45" spans="1:20" ht="21" customHeight="1" x14ac:dyDescent="0.25">
      <c r="A45" s="67">
        <v>37</v>
      </c>
      <c r="B45" s="94" t="s">
        <v>61</v>
      </c>
      <c r="C45" s="97" t="s">
        <v>137</v>
      </c>
      <c r="D45" s="96">
        <v>1</v>
      </c>
      <c r="E45" s="101">
        <v>3996</v>
      </c>
      <c r="F45" s="64">
        <v>4123</v>
      </c>
      <c r="G45" s="65">
        <v>4510</v>
      </c>
      <c r="H45" s="35"/>
      <c r="I45" s="51"/>
      <c r="J45" s="52">
        <f t="shared" si="9"/>
        <v>4209.666666666667</v>
      </c>
      <c r="K45" s="52">
        <f t="shared" si="10"/>
        <v>267.73556605974738</v>
      </c>
      <c r="L45" s="53">
        <f t="shared" si="11"/>
        <v>6.3600181976343499</v>
      </c>
      <c r="M45" s="54">
        <f t="shared" si="12"/>
        <v>4209.6666666666661</v>
      </c>
      <c r="N45" s="101">
        <v>3996</v>
      </c>
      <c r="O45" s="101">
        <v>3996</v>
      </c>
      <c r="P45" s="66">
        <f t="shared" si="15"/>
        <v>3996</v>
      </c>
      <c r="R45" s="69">
        <f t="shared" si="8"/>
        <v>3996</v>
      </c>
      <c r="S45">
        <f t="shared" si="13"/>
        <v>4123</v>
      </c>
      <c r="T45">
        <f t="shared" si="14"/>
        <v>4510</v>
      </c>
    </row>
    <row r="46" spans="1:20" ht="21" customHeight="1" x14ac:dyDescent="0.25">
      <c r="A46" s="67">
        <v>38</v>
      </c>
      <c r="B46" s="94" t="s">
        <v>62</v>
      </c>
      <c r="C46" s="97" t="s">
        <v>137</v>
      </c>
      <c r="D46" s="96">
        <v>6</v>
      </c>
      <c r="E46" s="101">
        <v>19.5</v>
      </c>
      <c r="F46" s="64">
        <v>25</v>
      </c>
      <c r="G46" s="65">
        <v>30</v>
      </c>
      <c r="H46" s="35"/>
      <c r="I46" s="51"/>
      <c r="J46" s="52">
        <f t="shared" si="9"/>
        <v>24.833333333333332</v>
      </c>
      <c r="K46" s="52">
        <f t="shared" si="10"/>
        <v>5.251983752196244</v>
      </c>
      <c r="L46" s="53">
        <f t="shared" si="11"/>
        <v>21.148927861192927</v>
      </c>
      <c r="M46" s="54">
        <f t="shared" si="12"/>
        <v>149</v>
      </c>
      <c r="N46" s="101">
        <v>19.5</v>
      </c>
      <c r="O46" s="101">
        <v>19.5</v>
      </c>
      <c r="P46" s="66">
        <f t="shared" si="15"/>
        <v>117</v>
      </c>
      <c r="R46" s="69">
        <f t="shared" si="8"/>
        <v>117</v>
      </c>
      <c r="S46">
        <f t="shared" si="13"/>
        <v>150</v>
      </c>
      <c r="T46">
        <f t="shared" si="14"/>
        <v>180</v>
      </c>
    </row>
    <row r="47" spans="1:20" ht="21" customHeight="1" x14ac:dyDescent="0.25">
      <c r="A47" s="67">
        <v>39</v>
      </c>
      <c r="B47" s="94" t="s">
        <v>63</v>
      </c>
      <c r="C47" s="97" t="s">
        <v>137</v>
      </c>
      <c r="D47" s="96">
        <v>18</v>
      </c>
      <c r="E47" s="101">
        <v>7.5</v>
      </c>
      <c r="F47" s="64">
        <v>10</v>
      </c>
      <c r="G47" s="65">
        <v>15</v>
      </c>
      <c r="H47" s="35"/>
      <c r="I47" s="51"/>
      <c r="J47" s="52">
        <f t="shared" si="9"/>
        <v>10.833333333333334</v>
      </c>
      <c r="K47" s="52">
        <f t="shared" si="10"/>
        <v>3.8188130791298667</v>
      </c>
      <c r="L47" s="53">
        <f t="shared" si="11"/>
        <v>35.250582268891073</v>
      </c>
      <c r="M47" s="54">
        <f t="shared" si="12"/>
        <v>195</v>
      </c>
      <c r="N47" s="101">
        <v>7.5</v>
      </c>
      <c r="O47" s="101">
        <v>7.5</v>
      </c>
      <c r="P47" s="66">
        <f t="shared" si="15"/>
        <v>135</v>
      </c>
      <c r="R47" s="69">
        <f t="shared" si="8"/>
        <v>135</v>
      </c>
      <c r="S47">
        <f t="shared" si="13"/>
        <v>180</v>
      </c>
      <c r="T47">
        <f t="shared" si="14"/>
        <v>270</v>
      </c>
    </row>
    <row r="48" spans="1:20" ht="21" customHeight="1" x14ac:dyDescent="0.25">
      <c r="A48" s="67">
        <v>40</v>
      </c>
      <c r="B48" s="94" t="s">
        <v>41</v>
      </c>
      <c r="C48" s="97" t="s">
        <v>137</v>
      </c>
      <c r="D48" s="96">
        <v>8</v>
      </c>
      <c r="E48" s="101">
        <v>52.5</v>
      </c>
      <c r="F48" s="64">
        <v>60</v>
      </c>
      <c r="G48" s="65">
        <v>75</v>
      </c>
      <c r="H48" s="35"/>
      <c r="I48" s="51"/>
      <c r="J48" s="52">
        <f t="shared" si="9"/>
        <v>62.5</v>
      </c>
      <c r="K48" s="52">
        <f t="shared" si="10"/>
        <v>11.456439237389599</v>
      </c>
      <c r="L48" s="53">
        <f t="shared" si="11"/>
        <v>18.330302779823359</v>
      </c>
      <c r="M48" s="54">
        <f t="shared" si="12"/>
        <v>500</v>
      </c>
      <c r="N48" s="101">
        <v>52.5</v>
      </c>
      <c r="O48" s="101">
        <v>52.5</v>
      </c>
      <c r="P48" s="66">
        <f t="shared" si="15"/>
        <v>420</v>
      </c>
      <c r="R48" s="69">
        <f t="shared" si="8"/>
        <v>420</v>
      </c>
      <c r="S48">
        <f t="shared" si="13"/>
        <v>480</v>
      </c>
      <c r="T48">
        <f t="shared" si="14"/>
        <v>600</v>
      </c>
    </row>
    <row r="49" spans="1:20" ht="21" customHeight="1" x14ac:dyDescent="0.25">
      <c r="A49" s="67">
        <v>41</v>
      </c>
      <c r="B49" s="94" t="s">
        <v>64</v>
      </c>
      <c r="C49" s="97" t="s">
        <v>137</v>
      </c>
      <c r="D49" s="96">
        <v>1</v>
      </c>
      <c r="E49" s="101">
        <v>1093.5</v>
      </c>
      <c r="F49" s="64">
        <v>1500</v>
      </c>
      <c r="G49" s="65">
        <v>1654</v>
      </c>
      <c r="H49" s="35"/>
      <c r="I49" s="51"/>
      <c r="J49" s="52">
        <f t="shared" si="9"/>
        <v>1415.8333333333333</v>
      </c>
      <c r="K49" s="52">
        <f t="shared" si="10"/>
        <v>289.57396867352099</v>
      </c>
      <c r="L49" s="53">
        <f t="shared" si="11"/>
        <v>20.452546345392893</v>
      </c>
      <c r="M49" s="54">
        <f t="shared" si="12"/>
        <v>1415.8333333333333</v>
      </c>
      <c r="N49" s="101">
        <v>1093.5</v>
      </c>
      <c r="O49" s="101">
        <v>1093.5</v>
      </c>
      <c r="P49" s="66">
        <f t="shared" si="15"/>
        <v>1093.5</v>
      </c>
      <c r="R49" s="69">
        <f t="shared" si="8"/>
        <v>1093.5</v>
      </c>
      <c r="S49">
        <f t="shared" si="13"/>
        <v>1500</v>
      </c>
      <c r="T49">
        <f t="shared" si="14"/>
        <v>1654</v>
      </c>
    </row>
    <row r="50" spans="1:20" ht="39.75" customHeight="1" x14ac:dyDescent="0.25">
      <c r="A50" s="67">
        <v>42</v>
      </c>
      <c r="B50" s="94" t="s">
        <v>65</v>
      </c>
      <c r="C50" s="97" t="s">
        <v>137</v>
      </c>
      <c r="D50" s="96">
        <v>7</v>
      </c>
      <c r="E50" s="101">
        <v>126</v>
      </c>
      <c r="F50" s="64">
        <v>163</v>
      </c>
      <c r="G50" s="65">
        <v>175</v>
      </c>
      <c r="H50" s="35"/>
      <c r="I50" s="51"/>
      <c r="J50" s="52">
        <f t="shared" si="9"/>
        <v>154.66666666666666</v>
      </c>
      <c r="K50" s="52">
        <f t="shared" si="10"/>
        <v>25.540817005987364</v>
      </c>
      <c r="L50" s="53">
        <f t="shared" si="11"/>
        <v>16.51345927111252</v>
      </c>
      <c r="M50" s="54">
        <f t="shared" si="12"/>
        <v>1082.6666666666667</v>
      </c>
      <c r="N50" s="101">
        <v>126</v>
      </c>
      <c r="O50" s="101">
        <v>126</v>
      </c>
      <c r="P50" s="66">
        <f t="shared" si="15"/>
        <v>882</v>
      </c>
      <c r="R50" s="69">
        <f t="shared" si="8"/>
        <v>882</v>
      </c>
      <c r="S50">
        <f t="shared" si="13"/>
        <v>1141</v>
      </c>
      <c r="T50">
        <f t="shared" si="14"/>
        <v>1225</v>
      </c>
    </row>
    <row r="51" spans="1:20" ht="42" customHeight="1" x14ac:dyDescent="0.25">
      <c r="A51" s="67">
        <v>43</v>
      </c>
      <c r="B51" s="94" t="s">
        <v>66</v>
      </c>
      <c r="C51" s="97" t="s">
        <v>137</v>
      </c>
      <c r="D51" s="96">
        <v>1</v>
      </c>
      <c r="E51" s="101">
        <v>302</v>
      </c>
      <c r="F51" s="64">
        <v>452</v>
      </c>
      <c r="G51" s="65">
        <v>500</v>
      </c>
      <c r="H51" s="35"/>
      <c r="I51" s="51"/>
      <c r="J51" s="52">
        <f t="shared" si="9"/>
        <v>418</v>
      </c>
      <c r="K51" s="52">
        <f t="shared" si="10"/>
        <v>103.28601066940286</v>
      </c>
      <c r="L51" s="53">
        <f t="shared" si="11"/>
        <v>24.70957193047915</v>
      </c>
      <c r="M51" s="54">
        <f t="shared" si="12"/>
        <v>418</v>
      </c>
      <c r="N51" s="101">
        <v>302</v>
      </c>
      <c r="O51" s="101">
        <v>302</v>
      </c>
      <c r="P51" s="66">
        <f t="shared" si="15"/>
        <v>302</v>
      </c>
      <c r="R51" s="69">
        <f t="shared" si="8"/>
        <v>302</v>
      </c>
      <c r="S51">
        <f t="shared" si="13"/>
        <v>452</v>
      </c>
      <c r="T51">
        <f t="shared" si="14"/>
        <v>500</v>
      </c>
    </row>
    <row r="52" spans="1:20" ht="49.5" customHeight="1" x14ac:dyDescent="0.25">
      <c r="A52" s="67">
        <v>44</v>
      </c>
      <c r="B52" s="94" t="s">
        <v>67</v>
      </c>
      <c r="C52" s="97" t="s">
        <v>137</v>
      </c>
      <c r="D52" s="96">
        <v>1</v>
      </c>
      <c r="E52" s="101">
        <v>28.5</v>
      </c>
      <c r="F52" s="64">
        <v>34</v>
      </c>
      <c r="G52" s="65">
        <v>38</v>
      </c>
      <c r="H52" s="35"/>
      <c r="I52" s="51"/>
      <c r="J52" s="52">
        <f t="shared" si="9"/>
        <v>33.5</v>
      </c>
      <c r="K52" s="52">
        <f t="shared" si="10"/>
        <v>4.7696960070847281</v>
      </c>
      <c r="L52" s="53">
        <f t="shared" si="11"/>
        <v>14.237898528611129</v>
      </c>
      <c r="M52" s="54">
        <f t="shared" si="12"/>
        <v>33.5</v>
      </c>
      <c r="N52" s="101">
        <v>28.5</v>
      </c>
      <c r="O52" s="101">
        <v>28.5</v>
      </c>
      <c r="P52" s="66">
        <f t="shared" si="15"/>
        <v>28.5</v>
      </c>
      <c r="R52" s="69">
        <f t="shared" si="8"/>
        <v>28.5</v>
      </c>
      <c r="S52">
        <f t="shared" si="13"/>
        <v>34</v>
      </c>
      <c r="T52">
        <f t="shared" si="14"/>
        <v>38</v>
      </c>
    </row>
    <row r="53" spans="1:20" ht="21" customHeight="1" x14ac:dyDescent="0.25">
      <c r="A53" s="67">
        <v>45</v>
      </c>
      <c r="B53" s="94" t="s">
        <v>68</v>
      </c>
      <c r="C53" s="97" t="s">
        <v>137</v>
      </c>
      <c r="D53" s="96">
        <v>1</v>
      </c>
      <c r="E53" s="101">
        <v>37.5</v>
      </c>
      <c r="F53" s="64">
        <v>52</v>
      </c>
      <c r="G53" s="65">
        <v>60</v>
      </c>
      <c r="H53" s="35"/>
      <c r="I53" s="51"/>
      <c r="J53" s="52">
        <f t="shared" si="9"/>
        <v>49.833333333333336</v>
      </c>
      <c r="K53" s="52">
        <f t="shared" si="10"/>
        <v>11.405408073950415</v>
      </c>
      <c r="L53" s="53">
        <f t="shared" si="11"/>
        <v>22.88710650291053</v>
      </c>
      <c r="M53" s="54">
        <f t="shared" si="12"/>
        <v>49.833333333333329</v>
      </c>
      <c r="N53" s="101">
        <v>37.5</v>
      </c>
      <c r="O53" s="101">
        <v>37.5</v>
      </c>
      <c r="P53" s="66">
        <f t="shared" si="15"/>
        <v>37.5</v>
      </c>
      <c r="R53" s="69">
        <f t="shared" si="8"/>
        <v>37.5</v>
      </c>
      <c r="S53">
        <f t="shared" si="13"/>
        <v>52</v>
      </c>
      <c r="T53">
        <f t="shared" si="14"/>
        <v>60</v>
      </c>
    </row>
    <row r="54" spans="1:20" ht="21" customHeight="1" x14ac:dyDescent="0.25">
      <c r="A54" s="67">
        <v>46</v>
      </c>
      <c r="B54" s="94" t="s">
        <v>69</v>
      </c>
      <c r="C54" s="97" t="s">
        <v>137</v>
      </c>
      <c r="D54" s="96">
        <v>1</v>
      </c>
      <c r="E54" s="101">
        <v>90</v>
      </c>
      <c r="F54" s="64">
        <v>112</v>
      </c>
      <c r="G54" s="65">
        <v>125</v>
      </c>
      <c r="H54" s="35"/>
      <c r="I54" s="51"/>
      <c r="J54" s="52">
        <f t="shared" si="9"/>
        <v>109</v>
      </c>
      <c r="K54" s="52">
        <f t="shared" si="10"/>
        <v>17.691806012954132</v>
      </c>
      <c r="L54" s="53">
        <f t="shared" si="11"/>
        <v>16.231014690783606</v>
      </c>
      <c r="M54" s="54">
        <f t="shared" si="12"/>
        <v>109</v>
      </c>
      <c r="N54" s="101">
        <v>90</v>
      </c>
      <c r="O54" s="101">
        <v>90</v>
      </c>
      <c r="P54" s="66">
        <f t="shared" si="15"/>
        <v>90</v>
      </c>
      <c r="R54" s="69">
        <f t="shared" si="8"/>
        <v>90</v>
      </c>
      <c r="S54">
        <f t="shared" si="13"/>
        <v>112</v>
      </c>
      <c r="T54">
        <f t="shared" si="14"/>
        <v>125</v>
      </c>
    </row>
    <row r="55" spans="1:20" ht="53.25" customHeight="1" x14ac:dyDescent="0.25">
      <c r="A55" s="67">
        <v>47</v>
      </c>
      <c r="B55" s="94" t="s">
        <v>70</v>
      </c>
      <c r="C55" s="97" t="s">
        <v>137</v>
      </c>
      <c r="D55" s="96">
        <v>28</v>
      </c>
      <c r="E55" s="101">
        <v>19.5</v>
      </c>
      <c r="F55" s="64">
        <v>35</v>
      </c>
      <c r="G55" s="65">
        <v>45</v>
      </c>
      <c r="H55" s="35"/>
      <c r="I55" s="51"/>
      <c r="J55" s="52">
        <f t="shared" si="9"/>
        <v>33.166666666666664</v>
      </c>
      <c r="K55" s="52">
        <f t="shared" si="10"/>
        <v>12.848475914805356</v>
      </c>
      <c r="L55" s="53">
        <f t="shared" si="11"/>
        <v>38.739123361222184</v>
      </c>
      <c r="M55" s="54">
        <f t="shared" si="12"/>
        <v>928.66666666666674</v>
      </c>
      <c r="N55" s="101">
        <v>19.5</v>
      </c>
      <c r="O55" s="101">
        <v>19.5</v>
      </c>
      <c r="P55" s="66">
        <f t="shared" si="15"/>
        <v>546</v>
      </c>
      <c r="R55" s="69">
        <f t="shared" si="8"/>
        <v>546</v>
      </c>
      <c r="S55">
        <f t="shared" si="13"/>
        <v>980</v>
      </c>
      <c r="T55">
        <f t="shared" si="14"/>
        <v>1260</v>
      </c>
    </row>
    <row r="56" spans="1:20" ht="21" customHeight="1" x14ac:dyDescent="0.25">
      <c r="A56" s="67">
        <v>48</v>
      </c>
      <c r="B56" s="94" t="s">
        <v>71</v>
      </c>
      <c r="C56" s="97" t="s">
        <v>137</v>
      </c>
      <c r="D56" s="96">
        <v>6</v>
      </c>
      <c r="E56" s="101">
        <v>25.5</v>
      </c>
      <c r="F56" s="64">
        <v>50</v>
      </c>
      <c r="G56" s="65">
        <v>65</v>
      </c>
      <c r="H56" s="35"/>
      <c r="I56" s="51"/>
      <c r="J56" s="52">
        <f t="shared" si="9"/>
        <v>46.833333333333336</v>
      </c>
      <c r="K56" s="52">
        <f t="shared" si="10"/>
        <v>19.939491802283563</v>
      </c>
      <c r="L56" s="53">
        <f t="shared" si="11"/>
        <v>42.575427335836785</v>
      </c>
      <c r="M56" s="54">
        <f t="shared" si="12"/>
        <v>281</v>
      </c>
      <c r="N56" s="101">
        <v>25.5</v>
      </c>
      <c r="O56" s="101">
        <v>25.5</v>
      </c>
      <c r="P56" s="66">
        <f t="shared" si="15"/>
        <v>153</v>
      </c>
      <c r="R56" s="69">
        <f t="shared" si="8"/>
        <v>153</v>
      </c>
      <c r="S56">
        <f t="shared" si="13"/>
        <v>300</v>
      </c>
      <c r="T56">
        <f t="shared" si="14"/>
        <v>390</v>
      </c>
    </row>
    <row r="57" spans="1:20" ht="21" customHeight="1" x14ac:dyDescent="0.25">
      <c r="A57" s="67">
        <v>49</v>
      </c>
      <c r="B57" s="94" t="s">
        <v>72</v>
      </c>
      <c r="C57" s="97" t="s">
        <v>137</v>
      </c>
      <c r="D57" s="96">
        <v>16</v>
      </c>
      <c r="E57" s="101">
        <v>10.5</v>
      </c>
      <c r="F57" s="64">
        <v>15</v>
      </c>
      <c r="G57" s="65">
        <v>20</v>
      </c>
      <c r="H57" s="35"/>
      <c r="I57" s="51"/>
      <c r="J57" s="52">
        <f t="shared" si="9"/>
        <v>15.166666666666666</v>
      </c>
      <c r="K57" s="52">
        <f t="shared" si="10"/>
        <v>4.7521924764610848</v>
      </c>
      <c r="L57" s="53">
        <f t="shared" si="11"/>
        <v>31.333137207435723</v>
      </c>
      <c r="M57" s="54">
        <f t="shared" si="12"/>
        <v>242.66666666666666</v>
      </c>
      <c r="N57" s="101">
        <v>10.5</v>
      </c>
      <c r="O57" s="101">
        <v>10.5</v>
      </c>
      <c r="P57" s="66">
        <f t="shared" si="15"/>
        <v>168</v>
      </c>
      <c r="R57" s="69">
        <f t="shared" si="8"/>
        <v>168</v>
      </c>
      <c r="S57">
        <f t="shared" si="13"/>
        <v>240</v>
      </c>
      <c r="T57">
        <f t="shared" si="14"/>
        <v>320</v>
      </c>
    </row>
    <row r="58" spans="1:20" ht="21" customHeight="1" x14ac:dyDescent="0.25">
      <c r="A58" s="67">
        <v>50</v>
      </c>
      <c r="B58" s="94" t="s">
        <v>73</v>
      </c>
      <c r="C58" s="97" t="s">
        <v>137</v>
      </c>
      <c r="D58" s="96">
        <v>12</v>
      </c>
      <c r="E58" s="101">
        <v>16.5</v>
      </c>
      <c r="F58" s="64">
        <v>21</v>
      </c>
      <c r="G58" s="65">
        <v>35</v>
      </c>
      <c r="H58" s="35"/>
      <c r="I58" s="51"/>
      <c r="J58" s="52">
        <f t="shared" si="9"/>
        <v>24.166666666666668</v>
      </c>
      <c r="K58" s="52">
        <f t="shared" si="10"/>
        <v>9.6479704256042016</v>
      </c>
      <c r="L58" s="53">
        <f t="shared" si="11"/>
        <v>39.922636243879452</v>
      </c>
      <c r="M58" s="54">
        <f t="shared" si="12"/>
        <v>290</v>
      </c>
      <c r="N58" s="101">
        <v>16.5</v>
      </c>
      <c r="O58" s="101">
        <v>16.5</v>
      </c>
      <c r="P58" s="66">
        <f t="shared" si="15"/>
        <v>198</v>
      </c>
      <c r="R58" s="69">
        <f t="shared" si="8"/>
        <v>198</v>
      </c>
      <c r="S58">
        <f t="shared" si="13"/>
        <v>252</v>
      </c>
      <c r="T58">
        <f t="shared" si="14"/>
        <v>420</v>
      </c>
    </row>
    <row r="59" spans="1:20" ht="21" customHeight="1" x14ac:dyDescent="0.25">
      <c r="A59" s="67">
        <v>51</v>
      </c>
      <c r="B59" s="94" t="s">
        <v>74</v>
      </c>
      <c r="C59" s="97" t="s">
        <v>137</v>
      </c>
      <c r="D59" s="96">
        <v>13</v>
      </c>
      <c r="E59" s="101">
        <v>6</v>
      </c>
      <c r="F59" s="64">
        <v>13</v>
      </c>
      <c r="G59" s="65">
        <v>20</v>
      </c>
      <c r="H59" s="35"/>
      <c r="I59" s="51"/>
      <c r="J59" s="52">
        <f t="shared" si="9"/>
        <v>13</v>
      </c>
      <c r="K59" s="52">
        <f t="shared" si="10"/>
        <v>7</v>
      </c>
      <c r="L59" s="53">
        <f t="shared" si="11"/>
        <v>53.846153846153847</v>
      </c>
      <c r="M59" s="54">
        <f t="shared" si="12"/>
        <v>169</v>
      </c>
      <c r="N59" s="101">
        <v>6</v>
      </c>
      <c r="O59" s="101">
        <v>6</v>
      </c>
      <c r="P59" s="66">
        <f t="shared" si="15"/>
        <v>78</v>
      </c>
      <c r="R59" s="69">
        <f t="shared" si="8"/>
        <v>78</v>
      </c>
      <c r="S59">
        <f t="shared" si="13"/>
        <v>169</v>
      </c>
      <c r="T59">
        <f t="shared" si="14"/>
        <v>260</v>
      </c>
    </row>
    <row r="60" spans="1:20" ht="21" customHeight="1" x14ac:dyDescent="0.25">
      <c r="A60" s="67">
        <v>52</v>
      </c>
      <c r="B60" s="94" t="s">
        <v>75</v>
      </c>
      <c r="C60" s="97" t="s">
        <v>137</v>
      </c>
      <c r="D60" s="96">
        <v>18</v>
      </c>
      <c r="E60" s="101">
        <v>3</v>
      </c>
      <c r="F60" s="64">
        <v>25</v>
      </c>
      <c r="G60" s="65">
        <v>30</v>
      </c>
      <c r="H60" s="35"/>
      <c r="I60" s="51"/>
      <c r="J60" s="52">
        <f t="shared" si="9"/>
        <v>19.333333333333332</v>
      </c>
      <c r="K60" s="52">
        <f t="shared" si="10"/>
        <v>14.364307617610162</v>
      </c>
      <c r="L60" s="53">
        <f t="shared" si="11"/>
        <v>74.298142849707745</v>
      </c>
      <c r="M60" s="54">
        <f t="shared" si="12"/>
        <v>348</v>
      </c>
      <c r="N60" s="101">
        <v>3</v>
      </c>
      <c r="O60" s="101">
        <v>3</v>
      </c>
      <c r="P60" s="66">
        <f t="shared" si="15"/>
        <v>54</v>
      </c>
      <c r="R60" s="69">
        <f t="shared" si="8"/>
        <v>54</v>
      </c>
      <c r="S60">
        <f t="shared" si="13"/>
        <v>450</v>
      </c>
      <c r="T60">
        <f t="shared" si="14"/>
        <v>540</v>
      </c>
    </row>
    <row r="61" spans="1:20" ht="21" customHeight="1" x14ac:dyDescent="0.25">
      <c r="A61" s="67">
        <v>53</v>
      </c>
      <c r="B61" s="94" t="s">
        <v>76</v>
      </c>
      <c r="C61" s="97" t="s">
        <v>137</v>
      </c>
      <c r="D61" s="96">
        <v>8</v>
      </c>
      <c r="E61" s="101">
        <v>19.5</v>
      </c>
      <c r="F61" s="64">
        <v>25</v>
      </c>
      <c r="G61" s="65">
        <v>45</v>
      </c>
      <c r="H61" s="35"/>
      <c r="I61" s="51"/>
      <c r="J61" s="52">
        <f t="shared" si="9"/>
        <v>29.833333333333332</v>
      </c>
      <c r="K61" s="52">
        <f t="shared" si="10"/>
        <v>13.419513155600441</v>
      </c>
      <c r="L61" s="53">
        <f t="shared" si="11"/>
        <v>44.981608342794779</v>
      </c>
      <c r="M61" s="54">
        <f t="shared" si="12"/>
        <v>238.66666666666666</v>
      </c>
      <c r="N61" s="101">
        <v>19.5</v>
      </c>
      <c r="O61" s="101">
        <v>19.5</v>
      </c>
      <c r="P61" s="66">
        <f t="shared" si="15"/>
        <v>156</v>
      </c>
      <c r="R61" s="69">
        <f t="shared" si="8"/>
        <v>156</v>
      </c>
      <c r="S61">
        <f t="shared" si="13"/>
        <v>200</v>
      </c>
      <c r="T61">
        <f t="shared" si="14"/>
        <v>360</v>
      </c>
    </row>
    <row r="62" spans="1:20" ht="21" customHeight="1" x14ac:dyDescent="0.25">
      <c r="A62" s="67">
        <v>54</v>
      </c>
      <c r="B62" s="94" t="s">
        <v>77</v>
      </c>
      <c r="C62" s="97" t="s">
        <v>137</v>
      </c>
      <c r="D62" s="96">
        <v>12</v>
      </c>
      <c r="E62" s="101">
        <v>12</v>
      </c>
      <c r="F62" s="64">
        <v>21</v>
      </c>
      <c r="G62" s="65">
        <v>25</v>
      </c>
      <c r="H62" s="35"/>
      <c r="I62" s="51"/>
      <c r="J62" s="52">
        <f t="shared" si="9"/>
        <v>19.333333333333332</v>
      </c>
      <c r="K62" s="52">
        <f t="shared" si="10"/>
        <v>6.6583281184793925</v>
      </c>
      <c r="L62" s="53">
        <f t="shared" si="11"/>
        <v>34.43962819903134</v>
      </c>
      <c r="M62" s="54">
        <f t="shared" si="12"/>
        <v>232</v>
      </c>
      <c r="N62" s="101">
        <v>12</v>
      </c>
      <c r="O62" s="101">
        <v>12</v>
      </c>
      <c r="P62" s="66">
        <f t="shared" si="15"/>
        <v>144</v>
      </c>
      <c r="R62" s="69">
        <f t="shared" si="8"/>
        <v>144</v>
      </c>
      <c r="S62">
        <f t="shared" si="13"/>
        <v>252</v>
      </c>
      <c r="T62">
        <f t="shared" si="14"/>
        <v>300</v>
      </c>
    </row>
    <row r="63" spans="1:20" ht="21" customHeight="1" x14ac:dyDescent="0.25">
      <c r="A63" s="67">
        <v>55</v>
      </c>
      <c r="B63" s="94" t="s">
        <v>78</v>
      </c>
      <c r="C63" s="97" t="s">
        <v>137</v>
      </c>
      <c r="D63" s="96">
        <v>4</v>
      </c>
      <c r="E63" s="101">
        <v>58.5</v>
      </c>
      <c r="F63" s="64">
        <v>75</v>
      </c>
      <c r="G63" s="65">
        <v>80</v>
      </c>
      <c r="H63" s="35"/>
      <c r="I63" s="51"/>
      <c r="J63" s="52">
        <f t="shared" si="9"/>
        <v>71.166666666666671</v>
      </c>
      <c r="K63" s="52">
        <f t="shared" si="10"/>
        <v>11.250925887825115</v>
      </c>
      <c r="L63" s="53">
        <f t="shared" si="11"/>
        <v>15.809263542611401</v>
      </c>
      <c r="M63" s="54">
        <f t="shared" si="12"/>
        <v>284.66666666666663</v>
      </c>
      <c r="N63" s="101">
        <v>58.5</v>
      </c>
      <c r="O63" s="101">
        <v>58.5</v>
      </c>
      <c r="P63" s="66">
        <f t="shared" si="15"/>
        <v>234</v>
      </c>
      <c r="R63" s="69">
        <f t="shared" si="8"/>
        <v>234</v>
      </c>
      <c r="S63">
        <f t="shared" si="13"/>
        <v>300</v>
      </c>
      <c r="T63">
        <f t="shared" si="14"/>
        <v>320</v>
      </c>
    </row>
    <row r="64" spans="1:20" ht="21" customHeight="1" x14ac:dyDescent="0.25">
      <c r="A64" s="67">
        <v>56</v>
      </c>
      <c r="B64" s="94" t="s">
        <v>79</v>
      </c>
      <c r="C64" s="97" t="s">
        <v>137</v>
      </c>
      <c r="D64" s="96">
        <v>6</v>
      </c>
      <c r="E64" s="101">
        <v>13.5</v>
      </c>
      <c r="F64" s="64">
        <v>18</v>
      </c>
      <c r="G64" s="65">
        <v>30</v>
      </c>
      <c r="H64" s="35"/>
      <c r="I64" s="51"/>
      <c r="J64" s="52">
        <f t="shared" si="9"/>
        <v>20.5</v>
      </c>
      <c r="K64" s="52">
        <f t="shared" si="10"/>
        <v>8.5293610546159897</v>
      </c>
      <c r="L64" s="53">
        <f t="shared" si="11"/>
        <v>41.606639290809703</v>
      </c>
      <c r="M64" s="54">
        <f t="shared" si="12"/>
        <v>123</v>
      </c>
      <c r="N64" s="101">
        <v>13.5</v>
      </c>
      <c r="O64" s="101">
        <v>13.5</v>
      </c>
      <c r="P64" s="66">
        <f t="shared" si="15"/>
        <v>81</v>
      </c>
      <c r="R64" s="69">
        <f t="shared" si="8"/>
        <v>81</v>
      </c>
      <c r="S64">
        <f t="shared" si="13"/>
        <v>108</v>
      </c>
      <c r="T64">
        <f t="shared" si="14"/>
        <v>180</v>
      </c>
    </row>
    <row r="65" spans="1:20" ht="21" customHeight="1" x14ac:dyDescent="0.25">
      <c r="A65" s="67">
        <v>57</v>
      </c>
      <c r="B65" s="94" t="s">
        <v>80</v>
      </c>
      <c r="C65" s="97" t="s">
        <v>137</v>
      </c>
      <c r="D65" s="96">
        <v>1</v>
      </c>
      <c r="E65" s="101">
        <v>3</v>
      </c>
      <c r="F65" s="64">
        <v>6</v>
      </c>
      <c r="G65" s="65">
        <v>15</v>
      </c>
      <c r="H65" s="35"/>
      <c r="I65" s="51"/>
      <c r="J65" s="52">
        <f t="shared" si="9"/>
        <v>8</v>
      </c>
      <c r="K65" s="52">
        <f t="shared" si="10"/>
        <v>6.2449979983983983</v>
      </c>
      <c r="L65" s="53">
        <f t="shared" si="11"/>
        <v>78.062474979979982</v>
      </c>
      <c r="M65" s="54">
        <f t="shared" si="12"/>
        <v>8</v>
      </c>
      <c r="N65" s="101">
        <v>3</v>
      </c>
      <c r="O65" s="101">
        <v>3</v>
      </c>
      <c r="P65" s="66">
        <f t="shared" si="15"/>
        <v>3</v>
      </c>
      <c r="R65" s="69">
        <f t="shared" si="8"/>
        <v>3</v>
      </c>
      <c r="S65">
        <f t="shared" si="13"/>
        <v>6</v>
      </c>
      <c r="T65">
        <f t="shared" si="14"/>
        <v>15</v>
      </c>
    </row>
    <row r="66" spans="1:20" ht="21" customHeight="1" x14ac:dyDescent="0.25">
      <c r="A66" s="67">
        <v>58</v>
      </c>
      <c r="B66" s="94" t="s">
        <v>81</v>
      </c>
      <c r="C66" s="97" t="s">
        <v>137</v>
      </c>
      <c r="D66" s="96">
        <v>4</v>
      </c>
      <c r="E66" s="101">
        <v>33</v>
      </c>
      <c r="F66" s="64">
        <v>46</v>
      </c>
      <c r="G66" s="65">
        <v>50</v>
      </c>
      <c r="H66" s="35"/>
      <c r="I66" s="51"/>
      <c r="J66" s="52">
        <f t="shared" si="9"/>
        <v>43</v>
      </c>
      <c r="K66" s="52">
        <f t="shared" si="10"/>
        <v>8.8881944173155887</v>
      </c>
      <c r="L66" s="53">
        <f t="shared" si="11"/>
        <v>20.670219575152533</v>
      </c>
      <c r="M66" s="54">
        <f t="shared" si="12"/>
        <v>172</v>
      </c>
      <c r="N66" s="101">
        <v>33</v>
      </c>
      <c r="O66" s="101">
        <v>33</v>
      </c>
      <c r="P66" s="66">
        <f t="shared" si="15"/>
        <v>132</v>
      </c>
      <c r="R66" s="69">
        <f t="shared" si="8"/>
        <v>132</v>
      </c>
      <c r="S66">
        <f t="shared" si="13"/>
        <v>184</v>
      </c>
      <c r="T66">
        <f t="shared" si="14"/>
        <v>200</v>
      </c>
    </row>
    <row r="67" spans="1:20" ht="21" customHeight="1" x14ac:dyDescent="0.25">
      <c r="A67" s="67">
        <v>59</v>
      </c>
      <c r="B67" s="94" t="s">
        <v>82</v>
      </c>
      <c r="C67" s="97" t="s">
        <v>137</v>
      </c>
      <c r="D67" s="96">
        <v>8</v>
      </c>
      <c r="E67" s="101">
        <v>69</v>
      </c>
      <c r="F67" s="64">
        <v>75</v>
      </c>
      <c r="G67" s="65">
        <v>100</v>
      </c>
      <c r="H67" s="35"/>
      <c r="I67" s="51"/>
      <c r="J67" s="52">
        <f t="shared" si="9"/>
        <v>81.333333333333329</v>
      </c>
      <c r="K67" s="52">
        <f t="shared" si="10"/>
        <v>16.441816606851365</v>
      </c>
      <c r="L67" s="53">
        <f t="shared" si="11"/>
        <v>20.215348287112338</v>
      </c>
      <c r="M67" s="54">
        <f t="shared" si="12"/>
        <v>650.66666666666663</v>
      </c>
      <c r="N67" s="101">
        <v>69</v>
      </c>
      <c r="O67" s="101">
        <v>69</v>
      </c>
      <c r="P67" s="66">
        <f t="shared" si="15"/>
        <v>552</v>
      </c>
      <c r="R67" s="69">
        <f t="shared" si="8"/>
        <v>552</v>
      </c>
      <c r="S67">
        <f t="shared" si="13"/>
        <v>600</v>
      </c>
      <c r="T67">
        <f t="shared" si="14"/>
        <v>800</v>
      </c>
    </row>
    <row r="68" spans="1:20" ht="21" customHeight="1" x14ac:dyDescent="0.25">
      <c r="A68" s="67">
        <v>60</v>
      </c>
      <c r="B68" s="94" t="s">
        <v>83</v>
      </c>
      <c r="C68" s="97" t="s">
        <v>137</v>
      </c>
      <c r="D68" s="96">
        <v>9</v>
      </c>
      <c r="E68" s="101">
        <v>13.5</v>
      </c>
      <c r="F68" s="64">
        <v>14</v>
      </c>
      <c r="G68" s="65">
        <v>18</v>
      </c>
      <c r="H68" s="35"/>
      <c r="I68" s="51"/>
      <c r="J68" s="52">
        <f t="shared" si="9"/>
        <v>15.166666666666666</v>
      </c>
      <c r="K68" s="52">
        <f t="shared" si="10"/>
        <v>2.4664414311581235</v>
      </c>
      <c r="L68" s="53">
        <f t="shared" si="11"/>
        <v>16.262251194449167</v>
      </c>
      <c r="M68" s="54">
        <f t="shared" si="12"/>
        <v>136.5</v>
      </c>
      <c r="N68" s="101">
        <v>13.5</v>
      </c>
      <c r="O68" s="101">
        <v>13.5</v>
      </c>
      <c r="P68" s="66">
        <f t="shared" si="15"/>
        <v>121.5</v>
      </c>
      <c r="R68" s="69">
        <f t="shared" si="8"/>
        <v>121.5</v>
      </c>
      <c r="S68">
        <f t="shared" si="13"/>
        <v>126</v>
      </c>
      <c r="T68">
        <f t="shared" si="14"/>
        <v>162</v>
      </c>
    </row>
    <row r="69" spans="1:20" ht="21" customHeight="1" x14ac:dyDescent="0.25">
      <c r="A69" s="67">
        <v>61</v>
      </c>
      <c r="B69" s="94" t="s">
        <v>84</v>
      </c>
      <c r="C69" s="97" t="s">
        <v>137</v>
      </c>
      <c r="D69" s="96">
        <v>8</v>
      </c>
      <c r="E69" s="101">
        <v>6</v>
      </c>
      <c r="F69" s="64">
        <v>13</v>
      </c>
      <c r="G69" s="65">
        <v>20</v>
      </c>
      <c r="H69" s="35"/>
      <c r="I69" s="51"/>
      <c r="J69" s="52">
        <f t="shared" si="9"/>
        <v>13</v>
      </c>
      <c r="K69" s="52">
        <f t="shared" si="10"/>
        <v>7</v>
      </c>
      <c r="L69" s="53">
        <f t="shared" si="11"/>
        <v>53.846153846153847</v>
      </c>
      <c r="M69" s="54">
        <f t="shared" si="12"/>
        <v>104</v>
      </c>
      <c r="N69" s="101">
        <v>6</v>
      </c>
      <c r="O69" s="101">
        <v>6</v>
      </c>
      <c r="P69" s="66">
        <f t="shared" si="15"/>
        <v>48</v>
      </c>
      <c r="R69" s="69">
        <f t="shared" si="8"/>
        <v>48</v>
      </c>
      <c r="S69">
        <f t="shared" si="13"/>
        <v>104</v>
      </c>
      <c r="T69">
        <f t="shared" si="14"/>
        <v>160</v>
      </c>
    </row>
    <row r="70" spans="1:20" ht="21" customHeight="1" x14ac:dyDescent="0.25">
      <c r="A70" s="67">
        <v>62</v>
      </c>
      <c r="B70" s="94" t="s">
        <v>85</v>
      </c>
      <c r="C70" s="97" t="s">
        <v>137</v>
      </c>
      <c r="D70" s="96">
        <v>18</v>
      </c>
      <c r="E70" s="101">
        <v>3</v>
      </c>
      <c r="F70" s="64">
        <v>15</v>
      </c>
      <c r="G70" s="65">
        <v>20</v>
      </c>
      <c r="H70" s="35"/>
      <c r="I70" s="51"/>
      <c r="J70" s="52">
        <f t="shared" si="9"/>
        <v>12.666666666666666</v>
      </c>
      <c r="K70" s="52">
        <f t="shared" si="10"/>
        <v>8.736894948054104</v>
      </c>
      <c r="L70" s="53">
        <f t="shared" si="11"/>
        <v>68.975486432006079</v>
      </c>
      <c r="M70" s="54">
        <f t="shared" si="12"/>
        <v>228</v>
      </c>
      <c r="N70" s="101">
        <v>3</v>
      </c>
      <c r="O70" s="101">
        <v>3</v>
      </c>
      <c r="P70" s="66">
        <f t="shared" si="15"/>
        <v>54</v>
      </c>
      <c r="R70" s="69">
        <f t="shared" si="8"/>
        <v>54</v>
      </c>
      <c r="S70">
        <f t="shared" si="13"/>
        <v>270</v>
      </c>
      <c r="T70">
        <f t="shared" si="14"/>
        <v>360</v>
      </c>
    </row>
    <row r="71" spans="1:20" ht="21" customHeight="1" x14ac:dyDescent="0.25">
      <c r="A71" s="67">
        <v>63</v>
      </c>
      <c r="B71" s="94" t="s">
        <v>86</v>
      </c>
      <c r="C71" s="97" t="s">
        <v>137</v>
      </c>
      <c r="D71" s="96">
        <v>8</v>
      </c>
      <c r="E71" s="101">
        <v>1.5</v>
      </c>
      <c r="F71" s="64">
        <v>15</v>
      </c>
      <c r="G71" s="65">
        <v>20</v>
      </c>
      <c r="H71" s="35"/>
      <c r="I71" s="51"/>
      <c r="J71" s="52">
        <f t="shared" si="9"/>
        <v>12.166666666666666</v>
      </c>
      <c r="K71" s="52">
        <f t="shared" si="10"/>
        <v>9.5699181466370629</v>
      </c>
      <c r="L71" s="53">
        <f t="shared" si="11"/>
        <v>78.656861479208743</v>
      </c>
      <c r="M71" s="54">
        <f t="shared" si="12"/>
        <v>97.333333333333329</v>
      </c>
      <c r="N71" s="101">
        <v>1.5</v>
      </c>
      <c r="O71" s="101">
        <v>1.5</v>
      </c>
      <c r="P71" s="66">
        <f t="shared" si="15"/>
        <v>12</v>
      </c>
      <c r="R71" s="69">
        <f t="shared" si="8"/>
        <v>12</v>
      </c>
      <c r="S71">
        <f t="shared" si="13"/>
        <v>120</v>
      </c>
      <c r="T71">
        <f t="shared" si="14"/>
        <v>160</v>
      </c>
    </row>
    <row r="72" spans="1:20" ht="21" customHeight="1" x14ac:dyDescent="0.25">
      <c r="A72" s="67">
        <v>64</v>
      </c>
      <c r="B72" s="94" t="s">
        <v>87</v>
      </c>
      <c r="C72" s="97" t="s">
        <v>137</v>
      </c>
      <c r="D72" s="96">
        <v>8</v>
      </c>
      <c r="E72" s="101">
        <v>15</v>
      </c>
      <c r="F72" s="64">
        <v>25</v>
      </c>
      <c r="G72" s="65">
        <v>36</v>
      </c>
      <c r="H72" s="35"/>
      <c r="I72" s="51"/>
      <c r="J72" s="52">
        <f t="shared" si="9"/>
        <v>25.333333333333332</v>
      </c>
      <c r="K72" s="52">
        <f t="shared" si="10"/>
        <v>10.503967504392488</v>
      </c>
      <c r="L72" s="53">
        <f t="shared" si="11"/>
        <v>41.46302962260193</v>
      </c>
      <c r="M72" s="54">
        <f t="shared" si="12"/>
        <v>202.66666666666666</v>
      </c>
      <c r="N72" s="101">
        <v>15</v>
      </c>
      <c r="O72" s="101">
        <v>15</v>
      </c>
      <c r="P72" s="66">
        <f t="shared" si="15"/>
        <v>120</v>
      </c>
      <c r="R72" s="69">
        <f t="shared" si="8"/>
        <v>120</v>
      </c>
      <c r="S72">
        <f t="shared" si="13"/>
        <v>200</v>
      </c>
      <c r="T72">
        <f t="shared" si="14"/>
        <v>288</v>
      </c>
    </row>
    <row r="73" spans="1:20" ht="21" customHeight="1" x14ac:dyDescent="0.25">
      <c r="A73" s="67">
        <v>65</v>
      </c>
      <c r="B73" s="94" t="s">
        <v>88</v>
      </c>
      <c r="C73" s="97" t="s">
        <v>137</v>
      </c>
      <c r="D73" s="96">
        <v>1</v>
      </c>
      <c r="E73" s="101">
        <v>780</v>
      </c>
      <c r="F73" s="64">
        <v>825</v>
      </c>
      <c r="G73" s="65">
        <v>910</v>
      </c>
      <c r="H73" s="35"/>
      <c r="I73" s="51"/>
      <c r="J73" s="52">
        <f t="shared" si="9"/>
        <v>838.33333333333337</v>
      </c>
      <c r="K73" s="52">
        <f t="shared" si="10"/>
        <v>66.017674401127863</v>
      </c>
      <c r="L73" s="53">
        <f t="shared" si="11"/>
        <v>7.8748716979476567</v>
      </c>
      <c r="M73" s="54">
        <f t="shared" si="12"/>
        <v>838.33333333333326</v>
      </c>
      <c r="N73" s="101">
        <v>780</v>
      </c>
      <c r="O73" s="101">
        <v>780</v>
      </c>
      <c r="P73" s="66">
        <f t="shared" si="15"/>
        <v>780</v>
      </c>
      <c r="R73" s="69">
        <f t="shared" si="8"/>
        <v>780</v>
      </c>
      <c r="S73">
        <f t="shared" si="13"/>
        <v>825</v>
      </c>
      <c r="T73">
        <f t="shared" si="14"/>
        <v>910</v>
      </c>
    </row>
    <row r="74" spans="1:20" ht="45.75" customHeight="1" x14ac:dyDescent="0.25">
      <c r="A74" s="67">
        <v>66</v>
      </c>
      <c r="B74" s="94" t="s">
        <v>89</v>
      </c>
      <c r="C74" s="97" t="s">
        <v>137</v>
      </c>
      <c r="D74" s="96">
        <v>1</v>
      </c>
      <c r="E74" s="101">
        <v>473</v>
      </c>
      <c r="F74" s="64">
        <v>569</v>
      </c>
      <c r="G74" s="65">
        <v>785</v>
      </c>
      <c r="H74" s="35"/>
      <c r="I74" s="51"/>
      <c r="J74" s="52">
        <f t="shared" si="9"/>
        <v>609</v>
      </c>
      <c r="K74" s="52">
        <f t="shared" si="10"/>
        <v>159.79987484350542</v>
      </c>
      <c r="L74" s="53">
        <f t="shared" si="11"/>
        <v>26.239716723071499</v>
      </c>
      <c r="M74" s="54">
        <f t="shared" si="12"/>
        <v>609</v>
      </c>
      <c r="N74" s="101">
        <v>473</v>
      </c>
      <c r="O74" s="101">
        <v>473</v>
      </c>
      <c r="P74" s="66">
        <f t="shared" si="15"/>
        <v>473</v>
      </c>
      <c r="R74" s="69">
        <f t="shared" si="8"/>
        <v>473</v>
      </c>
      <c r="S74">
        <f t="shared" si="13"/>
        <v>569</v>
      </c>
      <c r="T74">
        <f t="shared" si="14"/>
        <v>785</v>
      </c>
    </row>
    <row r="75" spans="1:20" ht="21" customHeight="1" x14ac:dyDescent="0.25">
      <c r="A75" s="67">
        <v>67</v>
      </c>
      <c r="B75" s="94" t="s">
        <v>90</v>
      </c>
      <c r="C75" s="97" t="s">
        <v>137</v>
      </c>
      <c r="D75" s="96">
        <v>32</v>
      </c>
      <c r="E75" s="101">
        <v>31.5</v>
      </c>
      <c r="F75" s="64">
        <v>43</v>
      </c>
      <c r="G75" s="65">
        <v>50</v>
      </c>
      <c r="H75" s="35"/>
      <c r="I75" s="51"/>
      <c r="J75" s="52">
        <f t="shared" si="9"/>
        <v>41.5</v>
      </c>
      <c r="K75" s="52">
        <f t="shared" si="10"/>
        <v>9.3407708461347028</v>
      </c>
      <c r="L75" s="53">
        <f t="shared" si="11"/>
        <v>22.507881556951091</v>
      </c>
      <c r="M75" s="54">
        <f t="shared" si="12"/>
        <v>1328</v>
      </c>
      <c r="N75" s="101">
        <v>31.5</v>
      </c>
      <c r="O75" s="101">
        <v>31.5</v>
      </c>
      <c r="P75" s="66">
        <f t="shared" si="15"/>
        <v>1008</v>
      </c>
      <c r="R75" s="69">
        <f t="shared" si="8"/>
        <v>1008</v>
      </c>
      <c r="S75">
        <f t="shared" si="13"/>
        <v>1376</v>
      </c>
      <c r="T75">
        <f t="shared" si="14"/>
        <v>1600</v>
      </c>
    </row>
    <row r="76" spans="1:20" ht="21" customHeight="1" x14ac:dyDescent="0.25">
      <c r="A76" s="67">
        <v>68</v>
      </c>
      <c r="B76" s="94" t="s">
        <v>91</v>
      </c>
      <c r="C76" s="97" t="s">
        <v>137</v>
      </c>
      <c r="D76" s="96">
        <v>2</v>
      </c>
      <c r="E76" s="101">
        <v>596</v>
      </c>
      <c r="F76" s="64">
        <v>655</v>
      </c>
      <c r="G76" s="65">
        <v>753</v>
      </c>
      <c r="H76" s="35"/>
      <c r="I76" s="51"/>
      <c r="J76" s="52">
        <f t="shared" si="9"/>
        <v>668</v>
      </c>
      <c r="K76" s="52">
        <f t="shared" si="10"/>
        <v>79.303215571627362</v>
      </c>
      <c r="L76" s="53">
        <f t="shared" si="11"/>
        <v>11.871738858028049</v>
      </c>
      <c r="M76" s="54">
        <f t="shared" si="12"/>
        <v>1336</v>
      </c>
      <c r="N76" s="101">
        <v>596</v>
      </c>
      <c r="O76" s="101">
        <v>596</v>
      </c>
      <c r="P76" s="66">
        <f t="shared" si="15"/>
        <v>1192</v>
      </c>
      <c r="R76" s="69">
        <f t="shared" si="8"/>
        <v>1192</v>
      </c>
      <c r="S76">
        <f t="shared" si="13"/>
        <v>1310</v>
      </c>
      <c r="T76">
        <f t="shared" si="14"/>
        <v>1506</v>
      </c>
    </row>
    <row r="77" spans="1:20" ht="21" customHeight="1" x14ac:dyDescent="0.25">
      <c r="A77" s="67">
        <v>69</v>
      </c>
      <c r="B77" s="94" t="s">
        <v>92</v>
      </c>
      <c r="C77" s="97" t="s">
        <v>137</v>
      </c>
      <c r="D77" s="96">
        <v>1</v>
      </c>
      <c r="E77" s="101">
        <v>33</v>
      </c>
      <c r="F77" s="64">
        <v>45</v>
      </c>
      <c r="G77" s="65">
        <v>63</v>
      </c>
      <c r="H77" s="35"/>
      <c r="I77" s="51"/>
      <c r="J77" s="52">
        <f t="shared" si="9"/>
        <v>47</v>
      </c>
      <c r="K77" s="52">
        <f t="shared" si="10"/>
        <v>15.0996688705415</v>
      </c>
      <c r="L77" s="53">
        <f t="shared" si="11"/>
        <v>32.126955043705316</v>
      </c>
      <c r="M77" s="54">
        <f t="shared" si="12"/>
        <v>47</v>
      </c>
      <c r="N77" s="101">
        <v>33</v>
      </c>
      <c r="O77" s="101">
        <v>33</v>
      </c>
      <c r="P77" s="66">
        <f t="shared" si="15"/>
        <v>33</v>
      </c>
      <c r="R77" s="69">
        <f t="shared" si="8"/>
        <v>33</v>
      </c>
      <c r="S77">
        <f t="shared" si="13"/>
        <v>45</v>
      </c>
      <c r="T77">
        <f t="shared" si="14"/>
        <v>63</v>
      </c>
    </row>
    <row r="78" spans="1:20" ht="21" customHeight="1" x14ac:dyDescent="0.25">
      <c r="A78" s="67">
        <v>70</v>
      </c>
      <c r="B78" s="94" t="s">
        <v>93</v>
      </c>
      <c r="C78" s="97" t="s">
        <v>137</v>
      </c>
      <c r="D78" s="96">
        <v>1</v>
      </c>
      <c r="E78" s="101">
        <v>57</v>
      </c>
      <c r="F78" s="64">
        <v>69</v>
      </c>
      <c r="G78" s="65">
        <v>84</v>
      </c>
      <c r="H78" s="35"/>
      <c r="I78" s="51"/>
      <c r="J78" s="52">
        <f t="shared" si="9"/>
        <v>70</v>
      </c>
      <c r="K78" s="52">
        <f t="shared" si="10"/>
        <v>13.527749258468683</v>
      </c>
      <c r="L78" s="53">
        <f t="shared" si="11"/>
        <v>19.325356083526689</v>
      </c>
      <c r="M78" s="54">
        <f t="shared" si="12"/>
        <v>70</v>
      </c>
      <c r="N78" s="101">
        <v>57</v>
      </c>
      <c r="O78" s="101">
        <v>57</v>
      </c>
      <c r="P78" s="66">
        <f t="shared" si="15"/>
        <v>57</v>
      </c>
      <c r="R78" s="69">
        <f t="shared" si="8"/>
        <v>57</v>
      </c>
      <c r="S78">
        <f t="shared" si="13"/>
        <v>69</v>
      </c>
      <c r="T78">
        <f t="shared" si="14"/>
        <v>84</v>
      </c>
    </row>
    <row r="79" spans="1:20" ht="48.75" customHeight="1" x14ac:dyDescent="0.25">
      <c r="A79" s="67">
        <v>71</v>
      </c>
      <c r="B79" s="94" t="s">
        <v>94</v>
      </c>
      <c r="C79" s="97" t="s">
        <v>137</v>
      </c>
      <c r="D79" s="96">
        <v>1</v>
      </c>
      <c r="E79" s="101">
        <v>1652</v>
      </c>
      <c r="F79" s="64">
        <v>1987</v>
      </c>
      <c r="G79" s="65">
        <v>2154</v>
      </c>
      <c r="H79" s="35"/>
      <c r="I79" s="51"/>
      <c r="J79" s="52">
        <f t="shared" si="9"/>
        <v>1931</v>
      </c>
      <c r="K79" s="52">
        <f t="shared" si="10"/>
        <v>255.64232826353307</v>
      </c>
      <c r="L79" s="53">
        <f t="shared" si="11"/>
        <v>13.238856978950444</v>
      </c>
      <c r="M79" s="54">
        <f t="shared" si="12"/>
        <v>1931</v>
      </c>
      <c r="N79" s="101">
        <v>1652</v>
      </c>
      <c r="O79" s="101">
        <v>1652</v>
      </c>
      <c r="P79" s="66">
        <f t="shared" si="15"/>
        <v>1652</v>
      </c>
      <c r="R79" s="69">
        <f t="shared" si="8"/>
        <v>1652</v>
      </c>
      <c r="S79">
        <f t="shared" si="13"/>
        <v>1987</v>
      </c>
      <c r="T79">
        <f t="shared" si="14"/>
        <v>2154</v>
      </c>
    </row>
    <row r="80" spans="1:20" ht="21" customHeight="1" x14ac:dyDescent="0.25">
      <c r="A80" s="67">
        <v>72</v>
      </c>
      <c r="B80" s="94" t="s">
        <v>95</v>
      </c>
      <c r="C80" s="97" t="s">
        <v>137</v>
      </c>
      <c r="D80" s="96">
        <v>1</v>
      </c>
      <c r="E80" s="101">
        <v>1120</v>
      </c>
      <c r="F80" s="64">
        <v>1654</v>
      </c>
      <c r="G80" s="65">
        <v>1802</v>
      </c>
      <c r="H80" s="35"/>
      <c r="I80" s="51"/>
      <c r="J80" s="52">
        <f t="shared" si="9"/>
        <v>1525.3333333333333</v>
      </c>
      <c r="K80" s="52">
        <f t="shared" si="10"/>
        <v>358.74410564263394</v>
      </c>
      <c r="L80" s="53">
        <f t="shared" si="11"/>
        <v>23.519062869927925</v>
      </c>
      <c r="M80" s="54">
        <f t="shared" si="12"/>
        <v>1525.3333333333333</v>
      </c>
      <c r="N80" s="101">
        <v>1120</v>
      </c>
      <c r="O80" s="101">
        <v>1120</v>
      </c>
      <c r="P80" s="66">
        <f t="shared" si="15"/>
        <v>1120</v>
      </c>
      <c r="R80" s="69">
        <f t="shared" si="8"/>
        <v>1120</v>
      </c>
      <c r="S80">
        <f t="shared" si="13"/>
        <v>1654</v>
      </c>
      <c r="T80">
        <f t="shared" si="14"/>
        <v>1802</v>
      </c>
    </row>
    <row r="81" spans="1:20" ht="52.5" customHeight="1" x14ac:dyDescent="0.25">
      <c r="A81" s="67">
        <v>73</v>
      </c>
      <c r="B81" s="94" t="s">
        <v>96</v>
      </c>
      <c r="C81" s="97" t="s">
        <v>137</v>
      </c>
      <c r="D81" s="96">
        <v>4</v>
      </c>
      <c r="E81" s="101">
        <v>21</v>
      </c>
      <c r="F81" s="64">
        <v>25</v>
      </c>
      <c r="G81" s="65">
        <v>35</v>
      </c>
      <c r="H81" s="35"/>
      <c r="I81" s="51"/>
      <c r="J81" s="52">
        <f t="shared" si="9"/>
        <v>27</v>
      </c>
      <c r="K81" s="52">
        <f t="shared" si="10"/>
        <v>7.2111025509279782</v>
      </c>
      <c r="L81" s="53">
        <f t="shared" si="11"/>
        <v>26.707787225659178</v>
      </c>
      <c r="M81" s="54">
        <f t="shared" si="12"/>
        <v>108</v>
      </c>
      <c r="N81" s="101">
        <v>21</v>
      </c>
      <c r="O81" s="101">
        <v>21</v>
      </c>
      <c r="P81" s="66">
        <f t="shared" si="15"/>
        <v>84</v>
      </c>
      <c r="R81" s="69">
        <f t="shared" si="8"/>
        <v>84</v>
      </c>
      <c r="S81">
        <f t="shared" si="13"/>
        <v>100</v>
      </c>
      <c r="T81">
        <f t="shared" si="14"/>
        <v>140</v>
      </c>
    </row>
    <row r="82" spans="1:20" ht="21" customHeight="1" x14ac:dyDescent="0.25">
      <c r="A82" s="67">
        <v>74</v>
      </c>
      <c r="B82" s="94" t="s">
        <v>97</v>
      </c>
      <c r="C82" s="97" t="s">
        <v>137</v>
      </c>
      <c r="D82" s="96">
        <v>18</v>
      </c>
      <c r="E82" s="101">
        <v>1.5</v>
      </c>
      <c r="F82" s="64">
        <v>5</v>
      </c>
      <c r="G82" s="65">
        <v>10</v>
      </c>
      <c r="H82" s="35"/>
      <c r="I82" s="51"/>
      <c r="J82" s="52">
        <f t="shared" si="9"/>
        <v>5.5</v>
      </c>
      <c r="K82" s="52">
        <f t="shared" si="10"/>
        <v>4.2720018726587652</v>
      </c>
      <c r="L82" s="53">
        <f t="shared" si="11"/>
        <v>77.672761321068464</v>
      </c>
      <c r="M82" s="54">
        <f t="shared" si="12"/>
        <v>99</v>
      </c>
      <c r="N82" s="101">
        <v>1.5</v>
      </c>
      <c r="O82" s="101">
        <v>1.5</v>
      </c>
      <c r="P82" s="66">
        <f t="shared" si="15"/>
        <v>27</v>
      </c>
      <c r="R82" s="69">
        <f t="shared" si="8"/>
        <v>27</v>
      </c>
      <c r="S82">
        <f t="shared" si="13"/>
        <v>90</v>
      </c>
      <c r="T82">
        <f t="shared" si="14"/>
        <v>180</v>
      </c>
    </row>
    <row r="83" spans="1:20" ht="21" customHeight="1" x14ac:dyDescent="0.25">
      <c r="A83" s="67">
        <v>75</v>
      </c>
      <c r="B83" s="94" t="s">
        <v>98</v>
      </c>
      <c r="C83" s="97" t="s">
        <v>137</v>
      </c>
      <c r="D83" s="96">
        <v>36</v>
      </c>
      <c r="E83" s="101">
        <v>1.5</v>
      </c>
      <c r="F83" s="64">
        <v>10</v>
      </c>
      <c r="G83" s="65">
        <v>20</v>
      </c>
      <c r="H83" s="35"/>
      <c r="I83" s="51"/>
      <c r="J83" s="52">
        <f t="shared" si="9"/>
        <v>10.5</v>
      </c>
      <c r="K83" s="52">
        <f t="shared" si="10"/>
        <v>9.260129588726068</v>
      </c>
      <c r="L83" s="53">
        <f t="shared" si="11"/>
        <v>88.191710368819699</v>
      </c>
      <c r="M83" s="54">
        <f t="shared" si="12"/>
        <v>378</v>
      </c>
      <c r="N83" s="101">
        <v>1.5</v>
      </c>
      <c r="O83" s="101">
        <v>1.5</v>
      </c>
      <c r="P83" s="66">
        <f t="shared" si="15"/>
        <v>54</v>
      </c>
      <c r="R83" s="69">
        <f t="shared" si="8"/>
        <v>54</v>
      </c>
      <c r="S83">
        <f t="shared" si="13"/>
        <v>360</v>
      </c>
      <c r="T83">
        <f t="shared" si="14"/>
        <v>720</v>
      </c>
    </row>
    <row r="84" spans="1:20" ht="21" customHeight="1" x14ac:dyDescent="0.25">
      <c r="A84" s="67">
        <v>76</v>
      </c>
      <c r="B84" s="94" t="s">
        <v>99</v>
      </c>
      <c r="C84" s="97" t="s">
        <v>137</v>
      </c>
      <c r="D84" s="96">
        <v>24</v>
      </c>
      <c r="E84" s="101">
        <v>3</v>
      </c>
      <c r="F84" s="64">
        <v>15</v>
      </c>
      <c r="G84" s="65">
        <v>17</v>
      </c>
      <c r="H84" s="35"/>
      <c r="I84" s="51"/>
      <c r="J84" s="52">
        <f t="shared" si="9"/>
        <v>11.666666666666666</v>
      </c>
      <c r="K84" s="52">
        <f t="shared" si="10"/>
        <v>7.5718777944003648</v>
      </c>
      <c r="L84" s="53">
        <f t="shared" si="11"/>
        <v>64.901809666288841</v>
      </c>
      <c r="M84" s="54">
        <f t="shared" si="12"/>
        <v>280</v>
      </c>
      <c r="N84" s="101">
        <v>3</v>
      </c>
      <c r="O84" s="101">
        <v>3</v>
      </c>
      <c r="P84" s="66">
        <f t="shared" si="15"/>
        <v>72</v>
      </c>
      <c r="R84" s="69">
        <f t="shared" si="8"/>
        <v>72</v>
      </c>
      <c r="S84">
        <f t="shared" si="13"/>
        <v>360</v>
      </c>
      <c r="T84">
        <f t="shared" si="14"/>
        <v>408</v>
      </c>
    </row>
    <row r="85" spans="1:20" ht="21" customHeight="1" x14ac:dyDescent="0.25">
      <c r="A85" s="67">
        <v>77</v>
      </c>
      <c r="B85" s="94" t="s">
        <v>100</v>
      </c>
      <c r="C85" s="97" t="s">
        <v>137</v>
      </c>
      <c r="D85" s="96">
        <v>20</v>
      </c>
      <c r="E85" s="101">
        <v>1.5</v>
      </c>
      <c r="F85" s="64">
        <v>25</v>
      </c>
      <c r="G85" s="65">
        <v>26</v>
      </c>
      <c r="H85" s="35"/>
      <c r="I85" s="51"/>
      <c r="J85" s="52">
        <f t="shared" si="9"/>
        <v>17.5</v>
      </c>
      <c r="K85" s="52">
        <f t="shared" si="10"/>
        <v>13.865424623862047</v>
      </c>
      <c r="L85" s="53">
        <f t="shared" si="11"/>
        <v>79.230997850640279</v>
      </c>
      <c r="M85" s="54">
        <f t="shared" si="12"/>
        <v>350</v>
      </c>
      <c r="N85" s="101">
        <v>1.5</v>
      </c>
      <c r="O85" s="101">
        <v>1.5</v>
      </c>
      <c r="P85" s="66">
        <f t="shared" si="15"/>
        <v>30</v>
      </c>
      <c r="R85" s="69">
        <f t="shared" si="8"/>
        <v>30</v>
      </c>
      <c r="S85">
        <f t="shared" si="13"/>
        <v>500</v>
      </c>
      <c r="T85">
        <f t="shared" si="14"/>
        <v>520</v>
      </c>
    </row>
    <row r="86" spans="1:20" ht="21" customHeight="1" x14ac:dyDescent="0.25">
      <c r="A86" s="67">
        <v>78</v>
      </c>
      <c r="B86" s="94" t="s">
        <v>101</v>
      </c>
      <c r="C86" s="97" t="s">
        <v>137</v>
      </c>
      <c r="D86" s="96">
        <v>10</v>
      </c>
      <c r="E86" s="101">
        <v>39</v>
      </c>
      <c r="F86" s="64">
        <v>45</v>
      </c>
      <c r="G86" s="65">
        <v>47</v>
      </c>
      <c r="H86" s="35"/>
      <c r="I86" s="51"/>
      <c r="J86" s="52">
        <f t="shared" si="9"/>
        <v>43.666666666666664</v>
      </c>
      <c r="K86" s="52">
        <f t="shared" si="10"/>
        <v>4.1633319989322661</v>
      </c>
      <c r="L86" s="53">
        <f t="shared" si="11"/>
        <v>9.5343480891578629</v>
      </c>
      <c r="M86" s="54">
        <f t="shared" si="12"/>
        <v>436.66666666666669</v>
      </c>
      <c r="N86" s="101">
        <v>39</v>
      </c>
      <c r="O86" s="101">
        <v>39</v>
      </c>
      <c r="P86" s="66">
        <f t="shared" si="15"/>
        <v>390</v>
      </c>
      <c r="R86" s="69">
        <f t="shared" si="8"/>
        <v>390</v>
      </c>
      <c r="S86">
        <f t="shared" si="13"/>
        <v>450</v>
      </c>
      <c r="T86">
        <f t="shared" si="14"/>
        <v>470</v>
      </c>
    </row>
    <row r="87" spans="1:20" ht="21" customHeight="1" x14ac:dyDescent="0.25">
      <c r="A87" s="67">
        <v>79</v>
      </c>
      <c r="B87" s="94" t="s">
        <v>102</v>
      </c>
      <c r="C87" s="97" t="s">
        <v>137</v>
      </c>
      <c r="D87" s="96">
        <v>12</v>
      </c>
      <c r="E87" s="101">
        <v>80</v>
      </c>
      <c r="F87" s="64">
        <v>112</v>
      </c>
      <c r="G87" s="65">
        <v>126</v>
      </c>
      <c r="H87" s="35"/>
      <c r="I87" s="51"/>
      <c r="J87" s="52">
        <f t="shared" si="9"/>
        <v>106</v>
      </c>
      <c r="K87" s="52">
        <f t="shared" si="10"/>
        <v>23.57965224510319</v>
      </c>
      <c r="L87" s="53">
        <f t="shared" si="11"/>
        <v>22.244954948210559</v>
      </c>
      <c r="M87" s="54">
        <f t="shared" si="12"/>
        <v>1272</v>
      </c>
      <c r="N87" s="101">
        <v>80</v>
      </c>
      <c r="O87" s="101">
        <v>80</v>
      </c>
      <c r="P87" s="66">
        <f t="shared" si="15"/>
        <v>960</v>
      </c>
      <c r="R87" s="69">
        <f t="shared" si="8"/>
        <v>960</v>
      </c>
      <c r="S87">
        <f t="shared" si="13"/>
        <v>1344</v>
      </c>
      <c r="T87">
        <f t="shared" si="14"/>
        <v>1512</v>
      </c>
    </row>
    <row r="88" spans="1:20" ht="21" customHeight="1" x14ac:dyDescent="0.25">
      <c r="A88" s="67">
        <v>80</v>
      </c>
      <c r="B88" s="94" t="s">
        <v>87</v>
      </c>
      <c r="C88" s="97" t="s">
        <v>137</v>
      </c>
      <c r="D88" s="96">
        <v>8</v>
      </c>
      <c r="E88" s="101">
        <v>26</v>
      </c>
      <c r="F88" s="64">
        <v>42</v>
      </c>
      <c r="G88" s="65">
        <v>47</v>
      </c>
      <c r="H88" s="35"/>
      <c r="I88" s="51"/>
      <c r="J88" s="52">
        <f t="shared" si="9"/>
        <v>38.333333333333336</v>
      </c>
      <c r="K88" s="52">
        <f t="shared" si="10"/>
        <v>10.96965511460289</v>
      </c>
      <c r="L88" s="53">
        <f t="shared" si="11"/>
        <v>28.616491603311882</v>
      </c>
      <c r="M88" s="54">
        <f t="shared" si="12"/>
        <v>306.66666666666663</v>
      </c>
      <c r="N88" s="101">
        <v>26</v>
      </c>
      <c r="O88" s="101">
        <v>26</v>
      </c>
      <c r="P88" s="66">
        <f t="shared" si="15"/>
        <v>208</v>
      </c>
      <c r="R88" s="69">
        <f t="shared" si="8"/>
        <v>208</v>
      </c>
      <c r="S88">
        <f t="shared" si="13"/>
        <v>336</v>
      </c>
      <c r="T88">
        <f t="shared" si="14"/>
        <v>376</v>
      </c>
    </row>
    <row r="89" spans="1:20" ht="21" customHeight="1" x14ac:dyDescent="0.25">
      <c r="A89" s="67">
        <v>81</v>
      </c>
      <c r="B89" s="94" t="s">
        <v>103</v>
      </c>
      <c r="C89" s="97" t="s">
        <v>137</v>
      </c>
      <c r="D89" s="96">
        <v>8</v>
      </c>
      <c r="E89" s="101">
        <v>16.5</v>
      </c>
      <c r="F89" s="64">
        <v>25</v>
      </c>
      <c r="G89" s="65">
        <v>27</v>
      </c>
      <c r="H89" s="35"/>
      <c r="I89" s="51"/>
      <c r="J89" s="52">
        <f t="shared" si="9"/>
        <v>22.833333333333332</v>
      </c>
      <c r="K89" s="52">
        <f t="shared" si="10"/>
        <v>5.5752428945592438</v>
      </c>
      <c r="L89" s="53">
        <f t="shared" si="11"/>
        <v>24.417122165952893</v>
      </c>
      <c r="M89" s="54">
        <f t="shared" si="12"/>
        <v>182.66666666666666</v>
      </c>
      <c r="N89" s="101">
        <v>16.5</v>
      </c>
      <c r="O89" s="101">
        <v>16.5</v>
      </c>
      <c r="P89" s="66">
        <f t="shared" si="15"/>
        <v>132</v>
      </c>
      <c r="R89" s="69">
        <f t="shared" si="8"/>
        <v>132</v>
      </c>
      <c r="S89">
        <f t="shared" si="13"/>
        <v>200</v>
      </c>
      <c r="T89">
        <f t="shared" si="14"/>
        <v>216</v>
      </c>
    </row>
    <row r="90" spans="1:20" ht="21" customHeight="1" x14ac:dyDescent="0.25">
      <c r="A90" s="67">
        <v>82</v>
      </c>
      <c r="B90" s="94" t="s">
        <v>104</v>
      </c>
      <c r="C90" s="97" t="s">
        <v>137</v>
      </c>
      <c r="D90" s="96">
        <v>12</v>
      </c>
      <c r="E90" s="101">
        <v>60</v>
      </c>
      <c r="F90" s="64">
        <v>80</v>
      </c>
      <c r="G90" s="65">
        <v>100</v>
      </c>
      <c r="H90" s="35"/>
      <c r="I90" s="51"/>
      <c r="J90" s="52">
        <f t="shared" si="9"/>
        <v>80</v>
      </c>
      <c r="K90" s="52">
        <f t="shared" si="10"/>
        <v>20</v>
      </c>
      <c r="L90" s="53">
        <f t="shared" si="11"/>
        <v>25</v>
      </c>
      <c r="M90" s="54">
        <f t="shared" si="12"/>
        <v>960</v>
      </c>
      <c r="N90" s="101">
        <v>60</v>
      </c>
      <c r="O90" s="101">
        <v>60</v>
      </c>
      <c r="P90" s="66">
        <f t="shared" si="15"/>
        <v>720</v>
      </c>
      <c r="R90" s="69">
        <f t="shared" si="8"/>
        <v>720</v>
      </c>
      <c r="S90">
        <f t="shared" si="13"/>
        <v>960</v>
      </c>
      <c r="T90">
        <f t="shared" si="14"/>
        <v>1200</v>
      </c>
    </row>
    <row r="91" spans="1:20" ht="21" customHeight="1" x14ac:dyDescent="0.25">
      <c r="A91" s="67">
        <v>83</v>
      </c>
      <c r="B91" s="94" t="s">
        <v>105</v>
      </c>
      <c r="C91" s="97" t="s">
        <v>137</v>
      </c>
      <c r="D91" s="96">
        <v>4</v>
      </c>
      <c r="E91" s="101">
        <v>3</v>
      </c>
      <c r="F91" s="64">
        <v>5</v>
      </c>
      <c r="G91" s="65">
        <v>18</v>
      </c>
      <c r="H91" s="35"/>
      <c r="I91" s="51"/>
      <c r="J91" s="52">
        <f t="shared" si="9"/>
        <v>8.6666666666666661</v>
      </c>
      <c r="K91" s="52">
        <f t="shared" si="10"/>
        <v>8.1445278152470788</v>
      </c>
      <c r="L91" s="53">
        <f t="shared" si="11"/>
        <v>93.975320945158614</v>
      </c>
      <c r="M91" s="54">
        <f t="shared" si="12"/>
        <v>34.666666666666664</v>
      </c>
      <c r="N91" s="101">
        <v>3</v>
      </c>
      <c r="O91" s="101">
        <v>3</v>
      </c>
      <c r="P91" s="66">
        <f t="shared" si="15"/>
        <v>12</v>
      </c>
      <c r="R91" s="69">
        <f t="shared" si="8"/>
        <v>12</v>
      </c>
      <c r="S91">
        <f t="shared" si="13"/>
        <v>20</v>
      </c>
      <c r="T91">
        <f t="shared" si="14"/>
        <v>72</v>
      </c>
    </row>
    <row r="92" spans="1:20" ht="21" customHeight="1" x14ac:dyDescent="0.25">
      <c r="A92" s="67">
        <v>84</v>
      </c>
      <c r="B92" s="94" t="s">
        <v>106</v>
      </c>
      <c r="C92" s="97" t="s">
        <v>137</v>
      </c>
      <c r="D92" s="96">
        <v>4</v>
      </c>
      <c r="E92" s="101">
        <v>4.5</v>
      </c>
      <c r="F92" s="64">
        <v>13</v>
      </c>
      <c r="G92" s="65">
        <v>16</v>
      </c>
      <c r="H92" s="35"/>
      <c r="I92" s="51"/>
      <c r="J92" s="52">
        <f t="shared" si="9"/>
        <v>11.166666666666666</v>
      </c>
      <c r="K92" s="52">
        <f t="shared" si="10"/>
        <v>5.9651767227244274</v>
      </c>
      <c r="L92" s="53">
        <f t="shared" si="11"/>
        <v>53.419493039323228</v>
      </c>
      <c r="M92" s="54">
        <f t="shared" si="12"/>
        <v>44.666666666666664</v>
      </c>
      <c r="N92" s="101">
        <v>4.5</v>
      </c>
      <c r="O92" s="101">
        <v>4.5</v>
      </c>
      <c r="P92" s="66">
        <f t="shared" si="15"/>
        <v>18</v>
      </c>
      <c r="R92" s="69">
        <f t="shared" si="8"/>
        <v>18</v>
      </c>
      <c r="S92">
        <f t="shared" si="13"/>
        <v>52</v>
      </c>
      <c r="T92">
        <f t="shared" si="14"/>
        <v>64</v>
      </c>
    </row>
    <row r="93" spans="1:20" ht="33.75" customHeight="1" x14ac:dyDescent="0.25">
      <c r="A93" s="67">
        <v>85</v>
      </c>
      <c r="B93" s="94" t="s">
        <v>107</v>
      </c>
      <c r="C93" s="97" t="s">
        <v>137</v>
      </c>
      <c r="D93" s="96">
        <v>2</v>
      </c>
      <c r="E93" s="101">
        <v>131</v>
      </c>
      <c r="F93" s="64">
        <v>150</v>
      </c>
      <c r="G93" s="65">
        <v>179</v>
      </c>
      <c r="H93" s="35"/>
      <c r="I93" s="51"/>
      <c r="J93" s="52">
        <f t="shared" si="9"/>
        <v>153.33333333333334</v>
      </c>
      <c r="K93" s="52">
        <f t="shared" si="10"/>
        <v>24.172987679087857</v>
      </c>
      <c r="L93" s="53">
        <f t="shared" si="11"/>
        <v>15.764991964622515</v>
      </c>
      <c r="M93" s="54">
        <f t="shared" si="12"/>
        <v>306.66666666666663</v>
      </c>
      <c r="N93" s="101">
        <v>131</v>
      </c>
      <c r="O93" s="101">
        <v>131</v>
      </c>
      <c r="P93" s="66">
        <f t="shared" si="15"/>
        <v>262</v>
      </c>
      <c r="R93" s="69">
        <f t="shared" si="8"/>
        <v>262</v>
      </c>
      <c r="S93">
        <f t="shared" si="13"/>
        <v>300</v>
      </c>
      <c r="T93">
        <f t="shared" si="14"/>
        <v>358</v>
      </c>
    </row>
    <row r="94" spans="1:20" ht="33.75" customHeight="1" x14ac:dyDescent="0.25">
      <c r="A94" s="67">
        <v>86</v>
      </c>
      <c r="B94" s="94" t="s">
        <v>108</v>
      </c>
      <c r="C94" s="97" t="s">
        <v>137</v>
      </c>
      <c r="D94" s="96">
        <v>8</v>
      </c>
      <c r="E94" s="101">
        <v>263</v>
      </c>
      <c r="F94" s="64">
        <v>310</v>
      </c>
      <c r="G94" s="65">
        <v>380</v>
      </c>
      <c r="H94" s="35"/>
      <c r="I94" s="51"/>
      <c r="J94" s="52">
        <f t="shared" si="9"/>
        <v>317.66666666666669</v>
      </c>
      <c r="K94" s="52">
        <f t="shared" si="10"/>
        <v>58.875575014884852</v>
      </c>
      <c r="L94" s="53">
        <f t="shared" si="11"/>
        <v>18.533759186217686</v>
      </c>
      <c r="M94" s="54">
        <f t="shared" si="12"/>
        <v>2541.333333333333</v>
      </c>
      <c r="N94" s="101">
        <v>263</v>
      </c>
      <c r="O94" s="101">
        <v>263</v>
      </c>
      <c r="P94" s="66">
        <f t="shared" ref="P94:P122" si="16">SUM(D94*E94)</f>
        <v>2104</v>
      </c>
      <c r="R94" s="69">
        <f t="shared" ref="R94:R123" si="17">SUM(E94*D94)</f>
        <v>2104</v>
      </c>
      <c r="S94">
        <f t="shared" si="13"/>
        <v>2480</v>
      </c>
      <c r="T94">
        <f t="shared" si="14"/>
        <v>3040</v>
      </c>
    </row>
    <row r="95" spans="1:20" ht="33.75" customHeight="1" x14ac:dyDescent="0.25">
      <c r="A95" s="67">
        <v>87</v>
      </c>
      <c r="B95" s="94" t="s">
        <v>109</v>
      </c>
      <c r="C95" s="97" t="s">
        <v>137</v>
      </c>
      <c r="D95" s="96">
        <v>2</v>
      </c>
      <c r="E95" s="101">
        <v>234</v>
      </c>
      <c r="F95" s="64">
        <v>350</v>
      </c>
      <c r="G95" s="65">
        <v>462</v>
      </c>
      <c r="H95" s="35"/>
      <c r="I95" s="51"/>
      <c r="J95" s="52">
        <f t="shared" si="9"/>
        <v>348.66666666666669</v>
      </c>
      <c r="K95" s="52">
        <f t="shared" si="10"/>
        <v>114.0058478032304</v>
      </c>
      <c r="L95" s="53">
        <f t="shared" si="11"/>
        <v>32.697661893851929</v>
      </c>
      <c r="M95" s="54">
        <f t="shared" si="12"/>
        <v>697.33333333333326</v>
      </c>
      <c r="N95" s="101">
        <v>234</v>
      </c>
      <c r="O95" s="101">
        <v>234</v>
      </c>
      <c r="P95" s="66">
        <f t="shared" si="16"/>
        <v>468</v>
      </c>
      <c r="R95" s="69">
        <f t="shared" si="17"/>
        <v>468</v>
      </c>
      <c r="S95">
        <f t="shared" si="13"/>
        <v>700</v>
      </c>
      <c r="T95">
        <f t="shared" si="14"/>
        <v>924</v>
      </c>
    </row>
    <row r="96" spans="1:20" ht="33.75" customHeight="1" x14ac:dyDescent="0.25">
      <c r="A96" s="67">
        <v>88</v>
      </c>
      <c r="B96" s="94" t="s">
        <v>110</v>
      </c>
      <c r="C96" s="97" t="s">
        <v>137</v>
      </c>
      <c r="D96" s="96">
        <v>2</v>
      </c>
      <c r="E96" s="101">
        <v>309</v>
      </c>
      <c r="F96" s="64">
        <v>380</v>
      </c>
      <c r="G96" s="65">
        <v>417</v>
      </c>
      <c r="H96" s="35"/>
      <c r="I96" s="51"/>
      <c r="J96" s="52">
        <f t="shared" si="9"/>
        <v>368.66666666666669</v>
      </c>
      <c r="K96" s="52">
        <f t="shared" si="10"/>
        <v>54.884727687520993</v>
      </c>
      <c r="L96" s="53">
        <f t="shared" si="11"/>
        <v>14.887358323920703</v>
      </c>
      <c r="M96" s="54">
        <f t="shared" si="12"/>
        <v>737.33333333333326</v>
      </c>
      <c r="N96" s="101">
        <v>309</v>
      </c>
      <c r="O96" s="101">
        <v>309</v>
      </c>
      <c r="P96" s="66">
        <f t="shared" si="16"/>
        <v>618</v>
      </c>
      <c r="R96" s="69">
        <f t="shared" si="17"/>
        <v>618</v>
      </c>
      <c r="S96">
        <f t="shared" si="13"/>
        <v>760</v>
      </c>
      <c r="T96">
        <f t="shared" si="14"/>
        <v>834</v>
      </c>
    </row>
    <row r="97" spans="1:20" ht="33.75" customHeight="1" x14ac:dyDescent="0.25">
      <c r="A97" s="67">
        <v>89</v>
      </c>
      <c r="B97" s="94" t="s">
        <v>111</v>
      </c>
      <c r="C97" s="97" t="s">
        <v>137</v>
      </c>
      <c r="D97" s="96">
        <v>8</v>
      </c>
      <c r="E97" s="101">
        <v>145</v>
      </c>
      <c r="F97" s="64">
        <v>187</v>
      </c>
      <c r="G97" s="65">
        <v>200</v>
      </c>
      <c r="H97" s="35"/>
      <c r="I97" s="51"/>
      <c r="J97" s="52">
        <f t="shared" si="9"/>
        <v>177.33333333333334</v>
      </c>
      <c r="K97" s="52">
        <f t="shared" si="10"/>
        <v>28.746014216467184</v>
      </c>
      <c r="L97" s="53">
        <f t="shared" si="11"/>
        <v>16.210158392744653</v>
      </c>
      <c r="M97" s="54">
        <f t="shared" si="12"/>
        <v>1418.6666666666665</v>
      </c>
      <c r="N97" s="101">
        <v>145</v>
      </c>
      <c r="O97" s="101">
        <v>145</v>
      </c>
      <c r="P97" s="66">
        <f t="shared" si="16"/>
        <v>1160</v>
      </c>
      <c r="R97" s="69">
        <f t="shared" si="17"/>
        <v>1160</v>
      </c>
      <c r="S97">
        <f t="shared" si="13"/>
        <v>1496</v>
      </c>
      <c r="T97">
        <f t="shared" si="14"/>
        <v>1600</v>
      </c>
    </row>
    <row r="98" spans="1:20" ht="33.75" customHeight="1" x14ac:dyDescent="0.25">
      <c r="A98" s="67">
        <v>90</v>
      </c>
      <c r="B98" s="94" t="s">
        <v>112</v>
      </c>
      <c r="C98" s="97" t="s">
        <v>137</v>
      </c>
      <c r="D98" s="96">
        <v>1</v>
      </c>
      <c r="E98" s="101">
        <v>3250</v>
      </c>
      <c r="F98" s="64">
        <v>4250</v>
      </c>
      <c r="G98" s="65">
        <v>4562</v>
      </c>
      <c r="H98" s="35"/>
      <c r="I98" s="51"/>
      <c r="J98" s="52">
        <f t="shared" si="9"/>
        <v>4020.6666666666665</v>
      </c>
      <c r="K98" s="52">
        <f t="shared" si="10"/>
        <v>685.40596242907998</v>
      </c>
      <c r="L98" s="53">
        <f t="shared" si="11"/>
        <v>17.047072519376886</v>
      </c>
      <c r="M98" s="54">
        <f t="shared" si="12"/>
        <v>4020.6666666666665</v>
      </c>
      <c r="N98" s="101">
        <v>3250</v>
      </c>
      <c r="O98" s="101">
        <v>3250</v>
      </c>
      <c r="P98" s="66">
        <f t="shared" si="16"/>
        <v>3250</v>
      </c>
      <c r="R98" s="69">
        <f t="shared" si="17"/>
        <v>3250</v>
      </c>
      <c r="S98">
        <f t="shared" si="13"/>
        <v>4250</v>
      </c>
      <c r="T98">
        <f t="shared" si="14"/>
        <v>4562</v>
      </c>
    </row>
    <row r="99" spans="1:20" ht="33.75" customHeight="1" x14ac:dyDescent="0.25">
      <c r="A99" s="67">
        <v>91</v>
      </c>
      <c r="B99" s="94" t="s">
        <v>113</v>
      </c>
      <c r="C99" s="97" t="s">
        <v>137</v>
      </c>
      <c r="D99" s="96">
        <v>7</v>
      </c>
      <c r="E99" s="101">
        <v>985</v>
      </c>
      <c r="F99" s="64">
        <v>1200</v>
      </c>
      <c r="G99" s="65">
        <v>1347</v>
      </c>
      <c r="H99" s="35"/>
      <c r="I99" s="51"/>
      <c r="J99" s="52">
        <f t="shared" si="9"/>
        <v>1177.3333333333333</v>
      </c>
      <c r="K99" s="52">
        <f t="shared" si="10"/>
        <v>182.06134497287812</v>
      </c>
      <c r="L99" s="53">
        <f t="shared" si="11"/>
        <v>15.463874148319206</v>
      </c>
      <c r="M99" s="54">
        <f t="shared" si="12"/>
        <v>8241.3333333333339</v>
      </c>
      <c r="N99" s="101">
        <v>985</v>
      </c>
      <c r="O99" s="101">
        <v>985</v>
      </c>
      <c r="P99" s="66">
        <f t="shared" si="16"/>
        <v>6895</v>
      </c>
      <c r="R99" s="69">
        <f t="shared" si="17"/>
        <v>6895</v>
      </c>
      <c r="S99">
        <f t="shared" si="13"/>
        <v>8400</v>
      </c>
      <c r="T99">
        <f t="shared" si="14"/>
        <v>9429</v>
      </c>
    </row>
    <row r="100" spans="1:20" ht="33.75" customHeight="1" x14ac:dyDescent="0.25">
      <c r="A100" s="67">
        <v>92</v>
      </c>
      <c r="B100" s="94" t="s">
        <v>114</v>
      </c>
      <c r="C100" s="97" t="s">
        <v>137</v>
      </c>
      <c r="D100" s="96">
        <v>2</v>
      </c>
      <c r="E100" s="101">
        <v>21</v>
      </c>
      <c r="F100" s="64">
        <v>45</v>
      </c>
      <c r="G100" s="65">
        <v>50</v>
      </c>
      <c r="H100" s="35"/>
      <c r="I100" s="51"/>
      <c r="J100" s="52">
        <f t="shared" si="9"/>
        <v>38.666666666666664</v>
      </c>
      <c r="K100" s="52">
        <f t="shared" si="10"/>
        <v>15.50268793897798</v>
      </c>
      <c r="L100" s="53">
        <f t="shared" si="11"/>
        <v>40.093158462874086</v>
      </c>
      <c r="M100" s="54">
        <f t="shared" si="12"/>
        <v>77.333333333333329</v>
      </c>
      <c r="N100" s="101">
        <v>21</v>
      </c>
      <c r="O100" s="101">
        <v>21</v>
      </c>
      <c r="P100" s="66">
        <f t="shared" si="16"/>
        <v>42</v>
      </c>
      <c r="R100" s="69">
        <f t="shared" si="17"/>
        <v>42</v>
      </c>
      <c r="S100">
        <f t="shared" si="13"/>
        <v>90</v>
      </c>
      <c r="T100">
        <f t="shared" si="14"/>
        <v>100</v>
      </c>
    </row>
    <row r="101" spans="1:20" ht="33.75" customHeight="1" x14ac:dyDescent="0.25">
      <c r="A101" s="67">
        <v>93</v>
      </c>
      <c r="B101" s="94" t="s">
        <v>115</v>
      </c>
      <c r="C101" s="97" t="s">
        <v>137</v>
      </c>
      <c r="D101" s="96">
        <v>2</v>
      </c>
      <c r="E101" s="101">
        <v>236</v>
      </c>
      <c r="F101" s="64">
        <v>299</v>
      </c>
      <c r="G101" s="65">
        <v>450</v>
      </c>
      <c r="H101" s="35"/>
      <c r="I101" s="51"/>
      <c r="J101" s="52">
        <f t="shared" si="9"/>
        <v>328.33333333333331</v>
      </c>
      <c r="K101" s="52">
        <f t="shared" si="10"/>
        <v>109.97423940784194</v>
      </c>
      <c r="L101" s="53">
        <f t="shared" si="11"/>
        <v>33.494692205434099</v>
      </c>
      <c r="M101" s="54">
        <f t="shared" si="12"/>
        <v>656.66666666666663</v>
      </c>
      <c r="N101" s="101">
        <v>236</v>
      </c>
      <c r="O101" s="101">
        <v>236</v>
      </c>
      <c r="P101" s="66">
        <f t="shared" si="16"/>
        <v>472</v>
      </c>
      <c r="R101" s="69">
        <f t="shared" si="17"/>
        <v>472</v>
      </c>
      <c r="S101">
        <f t="shared" si="13"/>
        <v>598</v>
      </c>
      <c r="T101">
        <f t="shared" si="14"/>
        <v>900</v>
      </c>
    </row>
    <row r="102" spans="1:20" ht="33.75" customHeight="1" x14ac:dyDescent="0.25">
      <c r="A102" s="67">
        <v>94</v>
      </c>
      <c r="B102" s="94" t="s">
        <v>116</v>
      </c>
      <c r="C102" s="97" t="s">
        <v>137</v>
      </c>
      <c r="D102" s="96">
        <v>30</v>
      </c>
      <c r="E102" s="101">
        <v>16</v>
      </c>
      <c r="F102" s="64">
        <v>25</v>
      </c>
      <c r="G102" s="65">
        <v>30</v>
      </c>
      <c r="H102" s="35"/>
      <c r="I102" s="51"/>
      <c r="J102" s="52">
        <f t="shared" si="9"/>
        <v>23.666666666666668</v>
      </c>
      <c r="K102" s="52">
        <f t="shared" si="10"/>
        <v>7.0945988845975876</v>
      </c>
      <c r="L102" s="53">
        <f t="shared" si="11"/>
        <v>29.97717838562361</v>
      </c>
      <c r="M102" s="54">
        <f t="shared" si="12"/>
        <v>710</v>
      </c>
      <c r="N102" s="101">
        <v>16</v>
      </c>
      <c r="O102" s="101">
        <v>16</v>
      </c>
      <c r="P102" s="66">
        <f t="shared" si="16"/>
        <v>480</v>
      </c>
      <c r="R102" s="69">
        <f t="shared" si="17"/>
        <v>480</v>
      </c>
      <c r="S102">
        <f t="shared" si="13"/>
        <v>750</v>
      </c>
      <c r="T102">
        <f t="shared" si="14"/>
        <v>900</v>
      </c>
    </row>
    <row r="103" spans="1:20" ht="33.75" customHeight="1" x14ac:dyDescent="0.25">
      <c r="A103" s="67">
        <v>95</v>
      </c>
      <c r="B103" s="94" t="s">
        <v>117</v>
      </c>
      <c r="C103" s="97" t="s">
        <v>137</v>
      </c>
      <c r="D103" s="96">
        <v>8</v>
      </c>
      <c r="E103" s="101">
        <v>7.5</v>
      </c>
      <c r="F103" s="64">
        <v>15</v>
      </c>
      <c r="G103" s="65">
        <v>24</v>
      </c>
      <c r="H103" s="35"/>
      <c r="I103" s="51"/>
      <c r="J103" s="52">
        <f t="shared" si="9"/>
        <v>15.5</v>
      </c>
      <c r="K103" s="52">
        <f t="shared" si="10"/>
        <v>8.2613558209291522</v>
      </c>
      <c r="L103" s="53">
        <f t="shared" si="11"/>
        <v>53.299069812446142</v>
      </c>
      <c r="M103" s="54">
        <f t="shared" si="12"/>
        <v>124</v>
      </c>
      <c r="N103" s="101">
        <v>7.5</v>
      </c>
      <c r="O103" s="101">
        <v>7.5</v>
      </c>
      <c r="P103" s="66">
        <f t="shared" si="16"/>
        <v>60</v>
      </c>
      <c r="R103" s="69">
        <f t="shared" si="17"/>
        <v>60</v>
      </c>
      <c r="S103">
        <f t="shared" si="13"/>
        <v>120</v>
      </c>
      <c r="T103">
        <f t="shared" si="14"/>
        <v>192</v>
      </c>
    </row>
    <row r="104" spans="1:20" ht="33.75" customHeight="1" x14ac:dyDescent="0.25">
      <c r="A104" s="67">
        <v>96</v>
      </c>
      <c r="B104" s="94" t="s">
        <v>118</v>
      </c>
      <c r="C104" s="97" t="s">
        <v>137</v>
      </c>
      <c r="D104" s="96">
        <v>2</v>
      </c>
      <c r="E104" s="101">
        <v>95</v>
      </c>
      <c r="F104" s="64">
        <v>115</v>
      </c>
      <c r="G104" s="65">
        <v>129</v>
      </c>
      <c r="H104" s="35"/>
      <c r="I104" s="51"/>
      <c r="J104" s="52">
        <f t="shared" si="9"/>
        <v>113</v>
      </c>
      <c r="K104" s="52">
        <f t="shared" si="10"/>
        <v>17.088007490635061</v>
      </c>
      <c r="L104" s="53">
        <f t="shared" si="11"/>
        <v>15.122130522685895</v>
      </c>
      <c r="M104" s="54">
        <f t="shared" si="12"/>
        <v>226</v>
      </c>
      <c r="N104" s="101">
        <v>95</v>
      </c>
      <c r="O104" s="101">
        <v>95</v>
      </c>
      <c r="P104" s="66">
        <f t="shared" si="16"/>
        <v>190</v>
      </c>
      <c r="R104" s="69">
        <f t="shared" si="17"/>
        <v>190</v>
      </c>
      <c r="S104">
        <f t="shared" si="13"/>
        <v>230</v>
      </c>
      <c r="T104">
        <f t="shared" si="14"/>
        <v>258</v>
      </c>
    </row>
    <row r="105" spans="1:20" ht="33.75" customHeight="1" x14ac:dyDescent="0.25">
      <c r="A105" s="67">
        <v>97</v>
      </c>
      <c r="B105" s="94" t="s">
        <v>119</v>
      </c>
      <c r="C105" s="97" t="s">
        <v>137</v>
      </c>
      <c r="D105" s="96">
        <v>4</v>
      </c>
      <c r="E105" s="101">
        <v>22.5</v>
      </c>
      <c r="F105" s="64">
        <v>45</v>
      </c>
      <c r="G105" s="65">
        <v>50</v>
      </c>
      <c r="H105" s="35"/>
      <c r="I105" s="51"/>
      <c r="J105" s="52">
        <f t="shared" si="9"/>
        <v>39.166666666666664</v>
      </c>
      <c r="K105" s="52">
        <f t="shared" si="10"/>
        <v>14.648663192705788</v>
      </c>
      <c r="L105" s="53">
        <f t="shared" si="11"/>
        <v>37.400842194142442</v>
      </c>
      <c r="M105" s="54">
        <f t="shared" si="12"/>
        <v>156.66666666666666</v>
      </c>
      <c r="N105" s="101">
        <v>22.5</v>
      </c>
      <c r="O105" s="101">
        <v>22.5</v>
      </c>
      <c r="P105" s="66">
        <f t="shared" si="16"/>
        <v>90</v>
      </c>
      <c r="R105" s="69">
        <f t="shared" si="17"/>
        <v>90</v>
      </c>
      <c r="S105">
        <f t="shared" si="13"/>
        <v>180</v>
      </c>
      <c r="T105">
        <f t="shared" si="14"/>
        <v>200</v>
      </c>
    </row>
    <row r="106" spans="1:20" ht="33.75" customHeight="1" x14ac:dyDescent="0.25">
      <c r="A106" s="67">
        <v>98</v>
      </c>
      <c r="B106" s="94" t="s">
        <v>120</v>
      </c>
      <c r="C106" s="97" t="s">
        <v>137</v>
      </c>
      <c r="D106" s="96">
        <v>4</v>
      </c>
      <c r="E106" s="101">
        <v>9</v>
      </c>
      <c r="F106" s="64">
        <v>15</v>
      </c>
      <c r="G106" s="65">
        <v>24</v>
      </c>
      <c r="H106" s="35"/>
      <c r="I106" s="51"/>
      <c r="J106" s="52">
        <f t="shared" si="9"/>
        <v>16</v>
      </c>
      <c r="K106" s="52">
        <f t="shared" si="10"/>
        <v>7.5498344352707498</v>
      </c>
      <c r="L106" s="53">
        <f t="shared" si="11"/>
        <v>47.186465220442187</v>
      </c>
      <c r="M106" s="54">
        <f t="shared" si="12"/>
        <v>64</v>
      </c>
      <c r="N106" s="101">
        <v>9</v>
      </c>
      <c r="O106" s="101">
        <v>9</v>
      </c>
      <c r="P106" s="66">
        <f t="shared" si="16"/>
        <v>36</v>
      </c>
      <c r="R106" s="69">
        <f t="shared" si="17"/>
        <v>36</v>
      </c>
      <c r="S106">
        <f t="shared" si="13"/>
        <v>60</v>
      </c>
      <c r="T106">
        <f t="shared" si="14"/>
        <v>96</v>
      </c>
    </row>
    <row r="107" spans="1:20" ht="33.75" customHeight="1" x14ac:dyDescent="0.25">
      <c r="A107" s="67">
        <v>99</v>
      </c>
      <c r="B107" s="94" t="s">
        <v>121</v>
      </c>
      <c r="C107" s="97" t="s">
        <v>137</v>
      </c>
      <c r="D107" s="96">
        <v>4</v>
      </c>
      <c r="E107" s="101">
        <v>46.5</v>
      </c>
      <c r="F107" s="64">
        <v>69</v>
      </c>
      <c r="G107" s="65">
        <v>79</v>
      </c>
      <c r="H107" s="35"/>
      <c r="I107" s="51"/>
      <c r="J107" s="52">
        <f t="shared" si="9"/>
        <v>64.833333333333329</v>
      </c>
      <c r="K107" s="52">
        <f t="shared" si="10"/>
        <v>16.645820296198483</v>
      </c>
      <c r="L107" s="53">
        <f t="shared" si="11"/>
        <v>25.67478708925216</v>
      </c>
      <c r="M107" s="54">
        <f t="shared" si="12"/>
        <v>259.33333333333331</v>
      </c>
      <c r="N107" s="101">
        <v>46.5</v>
      </c>
      <c r="O107" s="101">
        <v>46.5</v>
      </c>
      <c r="P107" s="66">
        <f t="shared" si="16"/>
        <v>186</v>
      </c>
      <c r="R107" s="69">
        <f t="shared" si="17"/>
        <v>186</v>
      </c>
      <c r="S107">
        <f t="shared" si="13"/>
        <v>276</v>
      </c>
      <c r="T107">
        <f t="shared" si="14"/>
        <v>316</v>
      </c>
    </row>
    <row r="108" spans="1:20" ht="33.75" customHeight="1" x14ac:dyDescent="0.25">
      <c r="A108" s="67">
        <v>100</v>
      </c>
      <c r="B108" s="94" t="s">
        <v>122</v>
      </c>
      <c r="C108" s="97" t="s">
        <v>137</v>
      </c>
      <c r="D108" s="96">
        <v>1</v>
      </c>
      <c r="E108" s="101">
        <v>2120</v>
      </c>
      <c r="F108" s="64">
        <v>2540</v>
      </c>
      <c r="G108" s="65">
        <v>3122</v>
      </c>
      <c r="H108" s="35"/>
      <c r="I108" s="51"/>
      <c r="J108" s="52">
        <f t="shared" si="9"/>
        <v>2594</v>
      </c>
      <c r="K108" s="52">
        <f t="shared" si="10"/>
        <v>503.17790094558006</v>
      </c>
      <c r="L108" s="53">
        <f t="shared" si="11"/>
        <v>19.397760252335392</v>
      </c>
      <c r="M108" s="54">
        <f t="shared" si="12"/>
        <v>2594</v>
      </c>
      <c r="N108" s="101">
        <v>2120</v>
      </c>
      <c r="O108" s="101">
        <v>2120</v>
      </c>
      <c r="P108" s="66">
        <f t="shared" si="16"/>
        <v>2120</v>
      </c>
      <c r="R108" s="69">
        <f t="shared" si="17"/>
        <v>2120</v>
      </c>
      <c r="S108">
        <f t="shared" si="13"/>
        <v>2540</v>
      </c>
      <c r="T108">
        <f t="shared" si="14"/>
        <v>3122</v>
      </c>
    </row>
    <row r="109" spans="1:20" ht="33.75" customHeight="1" x14ac:dyDescent="0.25">
      <c r="A109" s="67">
        <v>101</v>
      </c>
      <c r="B109" s="94" t="s">
        <v>123</v>
      </c>
      <c r="C109" s="97" t="s">
        <v>137</v>
      </c>
      <c r="D109" s="96">
        <v>3</v>
      </c>
      <c r="E109" s="101">
        <v>563</v>
      </c>
      <c r="F109" s="64">
        <v>754</v>
      </c>
      <c r="G109" s="65">
        <v>910</v>
      </c>
      <c r="H109" s="35"/>
      <c r="I109" s="51"/>
      <c r="J109" s="52">
        <f t="shared" si="9"/>
        <v>742.33333333333337</v>
      </c>
      <c r="K109" s="52">
        <f t="shared" si="10"/>
        <v>173.79393928826556</v>
      </c>
      <c r="L109" s="53">
        <f t="shared" si="11"/>
        <v>23.411846334297113</v>
      </c>
      <c r="M109" s="54">
        <f t="shared" si="12"/>
        <v>2227</v>
      </c>
      <c r="N109" s="101">
        <v>563</v>
      </c>
      <c r="O109" s="101">
        <v>563</v>
      </c>
      <c r="P109" s="66">
        <f t="shared" si="16"/>
        <v>1689</v>
      </c>
      <c r="R109" s="69">
        <f t="shared" si="17"/>
        <v>1689</v>
      </c>
      <c r="S109">
        <f t="shared" si="13"/>
        <v>2262</v>
      </c>
      <c r="T109">
        <f t="shared" si="14"/>
        <v>2730</v>
      </c>
    </row>
    <row r="110" spans="1:20" ht="33.75" customHeight="1" x14ac:dyDescent="0.25">
      <c r="A110" s="67">
        <v>102</v>
      </c>
      <c r="B110" s="94" t="s">
        <v>124</v>
      </c>
      <c r="C110" s="97" t="s">
        <v>137</v>
      </c>
      <c r="D110" s="96">
        <v>5</v>
      </c>
      <c r="E110" s="101">
        <v>620</v>
      </c>
      <c r="F110" s="64">
        <v>755</v>
      </c>
      <c r="G110" s="65">
        <v>922</v>
      </c>
      <c r="H110" s="35"/>
      <c r="I110" s="51"/>
      <c r="J110" s="52">
        <f t="shared" si="9"/>
        <v>765.66666666666663</v>
      </c>
      <c r="K110" s="52">
        <f t="shared" si="10"/>
        <v>151.28229682726706</v>
      </c>
      <c r="L110" s="53">
        <f t="shared" si="11"/>
        <v>19.758245123282595</v>
      </c>
      <c r="M110" s="54">
        <f t="shared" si="12"/>
        <v>3828.3333333333335</v>
      </c>
      <c r="N110" s="101">
        <v>620</v>
      </c>
      <c r="O110" s="101">
        <v>620</v>
      </c>
      <c r="P110" s="66">
        <f t="shared" si="16"/>
        <v>3100</v>
      </c>
      <c r="R110" s="69">
        <f t="shared" si="17"/>
        <v>3100</v>
      </c>
      <c r="S110">
        <f t="shared" si="13"/>
        <v>3775</v>
      </c>
      <c r="T110">
        <f t="shared" si="14"/>
        <v>4610</v>
      </c>
    </row>
    <row r="111" spans="1:20" ht="33.75" customHeight="1" x14ac:dyDescent="0.25">
      <c r="A111" s="67">
        <v>103</v>
      </c>
      <c r="B111" s="94" t="s">
        <v>125</v>
      </c>
      <c r="C111" s="97" t="s">
        <v>137</v>
      </c>
      <c r="D111" s="96">
        <v>1</v>
      </c>
      <c r="E111" s="101">
        <v>2850</v>
      </c>
      <c r="F111" s="64">
        <v>3245</v>
      </c>
      <c r="G111" s="65">
        <v>4253</v>
      </c>
      <c r="H111" s="35"/>
      <c r="I111" s="51"/>
      <c r="J111" s="52">
        <f t="shared" si="9"/>
        <v>3449.3333333333335</v>
      </c>
      <c r="K111" s="52">
        <f t="shared" si="10"/>
        <v>723.47517810449676</v>
      </c>
      <c r="L111" s="53">
        <f t="shared" si="11"/>
        <v>20.974348031634037</v>
      </c>
      <c r="M111" s="54">
        <f t="shared" si="12"/>
        <v>3449.333333333333</v>
      </c>
      <c r="N111" s="101">
        <v>2850</v>
      </c>
      <c r="O111" s="101">
        <v>2850</v>
      </c>
      <c r="P111" s="66">
        <f t="shared" si="16"/>
        <v>2850</v>
      </c>
      <c r="R111" s="69">
        <f t="shared" si="17"/>
        <v>2850</v>
      </c>
      <c r="S111">
        <f t="shared" si="13"/>
        <v>3245</v>
      </c>
      <c r="T111">
        <f t="shared" si="14"/>
        <v>4253</v>
      </c>
    </row>
    <row r="112" spans="1:20" ht="33.75" customHeight="1" x14ac:dyDescent="0.25">
      <c r="A112" s="67">
        <v>104</v>
      </c>
      <c r="B112" s="94" t="s">
        <v>126</v>
      </c>
      <c r="C112" s="97" t="s">
        <v>137</v>
      </c>
      <c r="D112" s="96">
        <v>1</v>
      </c>
      <c r="E112" s="101">
        <v>3250</v>
      </c>
      <c r="F112" s="64">
        <v>4025</v>
      </c>
      <c r="G112" s="65">
        <v>4987</v>
      </c>
      <c r="H112" s="35"/>
      <c r="I112" s="51"/>
      <c r="J112" s="52">
        <f t="shared" si="9"/>
        <v>4087.3333333333335</v>
      </c>
      <c r="K112" s="52">
        <f t="shared" si="10"/>
        <v>870.1760358302987</v>
      </c>
      <c r="L112" s="53">
        <f t="shared" si="11"/>
        <v>21.289578433297144</v>
      </c>
      <c r="M112" s="54">
        <f t="shared" si="12"/>
        <v>4087.333333333333</v>
      </c>
      <c r="N112" s="101">
        <v>3250</v>
      </c>
      <c r="O112" s="101">
        <v>3250</v>
      </c>
      <c r="P112" s="66">
        <f t="shared" si="16"/>
        <v>3250</v>
      </c>
      <c r="R112" s="69">
        <f t="shared" si="17"/>
        <v>3250</v>
      </c>
      <c r="S112">
        <f t="shared" si="13"/>
        <v>4025</v>
      </c>
      <c r="T112">
        <f t="shared" si="14"/>
        <v>4987</v>
      </c>
    </row>
    <row r="113" spans="1:21" ht="33.75" customHeight="1" x14ac:dyDescent="0.25">
      <c r="A113" s="67">
        <v>105</v>
      </c>
      <c r="B113" s="94" t="s">
        <v>127</v>
      </c>
      <c r="C113" s="97" t="s">
        <v>137</v>
      </c>
      <c r="D113" s="96">
        <v>36</v>
      </c>
      <c r="E113" s="101">
        <v>18</v>
      </c>
      <c r="F113" s="64">
        <v>25</v>
      </c>
      <c r="G113" s="65">
        <v>45</v>
      </c>
      <c r="H113" s="35"/>
      <c r="I113" s="51"/>
      <c r="J113" s="52">
        <f t="shared" si="9"/>
        <v>29.333333333333332</v>
      </c>
      <c r="K113" s="52">
        <f t="shared" si="10"/>
        <v>14.011899704655802</v>
      </c>
      <c r="L113" s="53">
        <f t="shared" si="11"/>
        <v>47.767839902235693</v>
      </c>
      <c r="M113" s="54">
        <f t="shared" si="12"/>
        <v>1056</v>
      </c>
      <c r="N113" s="101">
        <v>18</v>
      </c>
      <c r="O113" s="101">
        <v>18</v>
      </c>
      <c r="P113" s="66">
        <f t="shared" si="16"/>
        <v>648</v>
      </c>
      <c r="R113" s="69">
        <f t="shared" si="17"/>
        <v>648</v>
      </c>
      <c r="S113">
        <f t="shared" si="13"/>
        <v>900</v>
      </c>
      <c r="T113">
        <f t="shared" si="14"/>
        <v>1620</v>
      </c>
    </row>
    <row r="114" spans="1:21" ht="33.75" customHeight="1" x14ac:dyDescent="0.25">
      <c r="A114" s="67">
        <v>106</v>
      </c>
      <c r="B114" s="94" t="s">
        <v>128</v>
      </c>
      <c r="C114" s="97" t="s">
        <v>137</v>
      </c>
      <c r="D114" s="96">
        <v>12</v>
      </c>
      <c r="E114" s="101">
        <v>36</v>
      </c>
      <c r="F114" s="64">
        <v>45</v>
      </c>
      <c r="G114" s="65">
        <v>97</v>
      </c>
      <c r="H114" s="35"/>
      <c r="I114" s="51"/>
      <c r="J114" s="52">
        <f t="shared" si="9"/>
        <v>59.333333333333336</v>
      </c>
      <c r="K114" s="52">
        <f t="shared" si="10"/>
        <v>32.929217016706204</v>
      </c>
      <c r="L114" s="53">
        <f t="shared" si="11"/>
        <v>55.498680365235174</v>
      </c>
      <c r="M114" s="54">
        <f t="shared" si="12"/>
        <v>712</v>
      </c>
      <c r="N114" s="101">
        <v>36</v>
      </c>
      <c r="O114" s="101">
        <v>36</v>
      </c>
      <c r="P114" s="66">
        <f t="shared" si="16"/>
        <v>432</v>
      </c>
      <c r="R114" s="69">
        <f t="shared" si="17"/>
        <v>432</v>
      </c>
      <c r="S114">
        <f t="shared" si="13"/>
        <v>540</v>
      </c>
      <c r="T114">
        <f t="shared" si="14"/>
        <v>1164</v>
      </c>
    </row>
    <row r="115" spans="1:21" ht="33.75" customHeight="1" x14ac:dyDescent="0.25">
      <c r="A115" s="67">
        <v>107</v>
      </c>
      <c r="B115" s="94" t="s">
        <v>129</v>
      </c>
      <c r="C115" s="97" t="s">
        <v>137</v>
      </c>
      <c r="D115" s="96">
        <v>6</v>
      </c>
      <c r="E115" s="101">
        <v>30</v>
      </c>
      <c r="F115" s="64">
        <v>45</v>
      </c>
      <c r="G115" s="65">
        <v>69</v>
      </c>
      <c r="H115" s="35"/>
      <c r="I115" s="51"/>
      <c r="J115" s="52">
        <f t="shared" si="9"/>
        <v>48</v>
      </c>
      <c r="K115" s="52">
        <f t="shared" si="10"/>
        <v>19.672315572906001</v>
      </c>
      <c r="L115" s="53">
        <f t="shared" si="11"/>
        <v>40.983990776887502</v>
      </c>
      <c r="M115" s="54">
        <f t="shared" si="12"/>
        <v>288</v>
      </c>
      <c r="N115" s="101">
        <v>30</v>
      </c>
      <c r="O115" s="101">
        <v>30</v>
      </c>
      <c r="P115" s="66">
        <f t="shared" si="16"/>
        <v>180</v>
      </c>
      <c r="R115" s="69">
        <f t="shared" si="17"/>
        <v>180</v>
      </c>
      <c r="S115">
        <f t="shared" si="13"/>
        <v>270</v>
      </c>
      <c r="T115">
        <f t="shared" si="14"/>
        <v>414</v>
      </c>
    </row>
    <row r="116" spans="1:21" ht="33.75" customHeight="1" x14ac:dyDescent="0.25">
      <c r="A116" s="67">
        <v>108</v>
      </c>
      <c r="B116" s="94" t="s">
        <v>130</v>
      </c>
      <c r="C116" s="97" t="s">
        <v>137</v>
      </c>
      <c r="D116" s="96">
        <v>8</v>
      </c>
      <c r="E116" s="101">
        <v>34.5</v>
      </c>
      <c r="F116" s="64">
        <v>40</v>
      </c>
      <c r="G116" s="65">
        <v>63</v>
      </c>
      <c r="H116" s="35"/>
      <c r="I116" s="51"/>
      <c r="J116" s="52">
        <f t="shared" si="9"/>
        <v>45.833333333333336</v>
      </c>
      <c r="K116" s="52">
        <f t="shared" si="10"/>
        <v>15.118972628235468</v>
      </c>
      <c r="L116" s="53">
        <f t="shared" si="11"/>
        <v>32.986849370695566</v>
      </c>
      <c r="M116" s="54">
        <f t="shared" si="12"/>
        <v>366.66666666666663</v>
      </c>
      <c r="N116" s="101">
        <v>34.5</v>
      </c>
      <c r="O116" s="101">
        <v>34.5</v>
      </c>
      <c r="P116" s="66">
        <f t="shared" si="16"/>
        <v>276</v>
      </c>
      <c r="R116" s="69">
        <f t="shared" si="17"/>
        <v>276</v>
      </c>
      <c r="S116">
        <f t="shared" si="13"/>
        <v>320</v>
      </c>
      <c r="T116">
        <f t="shared" si="14"/>
        <v>504</v>
      </c>
    </row>
    <row r="117" spans="1:21" ht="33.75" customHeight="1" x14ac:dyDescent="0.25">
      <c r="A117" s="67">
        <v>109</v>
      </c>
      <c r="B117" s="94" t="s">
        <v>131</v>
      </c>
      <c r="C117" s="97" t="s">
        <v>137</v>
      </c>
      <c r="D117" s="96">
        <v>8</v>
      </c>
      <c r="E117" s="101">
        <v>385</v>
      </c>
      <c r="F117" s="64">
        <v>410</v>
      </c>
      <c r="G117" s="65">
        <v>550</v>
      </c>
      <c r="H117" s="35"/>
      <c r="I117" s="51"/>
      <c r="J117" s="52">
        <f t="shared" si="9"/>
        <v>448.33333333333331</v>
      </c>
      <c r="K117" s="52">
        <f t="shared" si="10"/>
        <v>88.928810479693993</v>
      </c>
      <c r="L117" s="53">
        <f t="shared" si="11"/>
        <v>19.835422411827658</v>
      </c>
      <c r="M117" s="54">
        <f t="shared" si="12"/>
        <v>3586.6666666666665</v>
      </c>
      <c r="N117" s="101">
        <v>385</v>
      </c>
      <c r="O117" s="101">
        <v>385</v>
      </c>
      <c r="P117" s="66">
        <f t="shared" si="16"/>
        <v>3080</v>
      </c>
      <c r="R117" s="69">
        <f t="shared" si="17"/>
        <v>3080</v>
      </c>
      <c r="S117">
        <f t="shared" si="13"/>
        <v>3280</v>
      </c>
      <c r="T117">
        <f t="shared" si="14"/>
        <v>4400</v>
      </c>
    </row>
    <row r="118" spans="1:21" ht="33.75" customHeight="1" x14ac:dyDescent="0.25">
      <c r="A118" s="67">
        <v>110</v>
      </c>
      <c r="B118" s="94" t="s">
        <v>132</v>
      </c>
      <c r="C118" s="97" t="s">
        <v>137</v>
      </c>
      <c r="D118" s="96">
        <v>8</v>
      </c>
      <c r="E118" s="101">
        <v>13455</v>
      </c>
      <c r="F118" s="64">
        <v>14985</v>
      </c>
      <c r="G118" s="65">
        <v>15101</v>
      </c>
      <c r="H118" s="35"/>
      <c r="I118" s="51"/>
      <c r="J118" s="52">
        <f t="shared" si="9"/>
        <v>14513.666666666666</v>
      </c>
      <c r="K118" s="52">
        <f t="shared" si="10"/>
        <v>918.66497338982799</v>
      </c>
      <c r="L118" s="53">
        <f t="shared" si="11"/>
        <v>6.3296546247662757</v>
      </c>
      <c r="M118" s="54">
        <f t="shared" si="12"/>
        <v>116109.33333333333</v>
      </c>
      <c r="N118" s="101">
        <v>13455</v>
      </c>
      <c r="O118" s="101">
        <v>13455</v>
      </c>
      <c r="P118" s="66">
        <f t="shared" si="16"/>
        <v>107640</v>
      </c>
      <c r="R118" s="69">
        <f t="shared" si="17"/>
        <v>107640</v>
      </c>
      <c r="S118">
        <f t="shared" si="13"/>
        <v>119880</v>
      </c>
      <c r="T118">
        <f t="shared" si="14"/>
        <v>120808</v>
      </c>
    </row>
    <row r="119" spans="1:21" ht="33.75" customHeight="1" x14ac:dyDescent="0.25">
      <c r="A119" s="67">
        <v>111</v>
      </c>
      <c r="B119" s="94" t="s">
        <v>133</v>
      </c>
      <c r="C119" s="97" t="s">
        <v>137</v>
      </c>
      <c r="D119" s="96">
        <v>1</v>
      </c>
      <c r="E119" s="101">
        <v>28975</v>
      </c>
      <c r="F119" s="64">
        <v>32548</v>
      </c>
      <c r="G119" s="65">
        <v>33674</v>
      </c>
      <c r="H119" s="35"/>
      <c r="I119" s="51"/>
      <c r="J119" s="52">
        <f t="shared" si="9"/>
        <v>31732.333333333332</v>
      </c>
      <c r="K119" s="52">
        <f t="shared" si="10"/>
        <v>2453.3924132379093</v>
      </c>
      <c r="L119" s="53">
        <f t="shared" si="11"/>
        <v>7.7315222535518213</v>
      </c>
      <c r="M119" s="54">
        <f t="shared" si="12"/>
        <v>31732.333333333332</v>
      </c>
      <c r="N119" s="101">
        <v>28975</v>
      </c>
      <c r="O119" s="101">
        <v>28975</v>
      </c>
      <c r="P119" s="66">
        <f t="shared" si="16"/>
        <v>28975</v>
      </c>
      <c r="R119" s="69">
        <f t="shared" si="17"/>
        <v>28975</v>
      </c>
      <c r="S119">
        <f t="shared" si="13"/>
        <v>32548</v>
      </c>
      <c r="T119">
        <f t="shared" si="14"/>
        <v>33674</v>
      </c>
    </row>
    <row r="120" spans="1:21" ht="33.75" customHeight="1" x14ac:dyDescent="0.25">
      <c r="A120" s="67">
        <v>112</v>
      </c>
      <c r="B120" s="94" t="s">
        <v>24</v>
      </c>
      <c r="C120" s="97" t="s">
        <v>138</v>
      </c>
      <c r="D120" s="96">
        <v>1</v>
      </c>
      <c r="E120" s="101">
        <v>3899</v>
      </c>
      <c r="F120" s="64">
        <v>4251</v>
      </c>
      <c r="G120" s="65">
        <v>5000</v>
      </c>
      <c r="H120" s="35"/>
      <c r="I120" s="51"/>
      <c r="J120" s="52">
        <f t="shared" si="9"/>
        <v>4383.333333333333</v>
      </c>
      <c r="K120" s="52">
        <f t="shared" si="10"/>
        <v>562.30270614085907</v>
      </c>
      <c r="L120" s="53">
        <f t="shared" si="11"/>
        <v>12.828198619183098</v>
      </c>
      <c r="M120" s="54">
        <f t="shared" si="12"/>
        <v>4383.333333333333</v>
      </c>
      <c r="N120" s="101">
        <v>3899</v>
      </c>
      <c r="O120" s="101">
        <v>3899</v>
      </c>
      <c r="P120" s="66">
        <f t="shared" si="16"/>
        <v>3899</v>
      </c>
      <c r="R120" s="69">
        <f t="shared" si="17"/>
        <v>3899</v>
      </c>
      <c r="S120">
        <f t="shared" si="13"/>
        <v>4251</v>
      </c>
      <c r="T120">
        <f t="shared" si="14"/>
        <v>5000</v>
      </c>
    </row>
    <row r="121" spans="1:21" ht="33.75" customHeight="1" x14ac:dyDescent="0.25">
      <c r="A121" s="67">
        <v>113</v>
      </c>
      <c r="B121" s="94" t="s">
        <v>134</v>
      </c>
      <c r="C121" s="97" t="s">
        <v>137</v>
      </c>
      <c r="D121" s="96">
        <v>2</v>
      </c>
      <c r="E121" s="101">
        <v>16879</v>
      </c>
      <c r="F121" s="64">
        <v>18562</v>
      </c>
      <c r="G121" s="65">
        <v>18700</v>
      </c>
      <c r="H121" s="35"/>
      <c r="I121" s="51"/>
      <c r="J121" s="52">
        <f t="shared" si="9"/>
        <v>18047</v>
      </c>
      <c r="K121" s="52">
        <f t="shared" si="10"/>
        <v>1013.8683346470586</v>
      </c>
      <c r="L121" s="53">
        <f t="shared" si="11"/>
        <v>5.6179328123624899</v>
      </c>
      <c r="M121" s="54">
        <f t="shared" si="12"/>
        <v>36094</v>
      </c>
      <c r="N121" s="101">
        <v>16879</v>
      </c>
      <c r="O121" s="101">
        <v>16879</v>
      </c>
      <c r="P121" s="66">
        <f t="shared" si="16"/>
        <v>33758</v>
      </c>
      <c r="R121" s="69">
        <f t="shared" si="17"/>
        <v>33758</v>
      </c>
      <c r="S121">
        <f t="shared" si="13"/>
        <v>37124</v>
      </c>
      <c r="T121">
        <f t="shared" si="14"/>
        <v>37400</v>
      </c>
    </row>
    <row r="122" spans="1:21" ht="42" customHeight="1" x14ac:dyDescent="0.25">
      <c r="A122" s="67">
        <v>114</v>
      </c>
      <c r="B122" s="94" t="s">
        <v>135</v>
      </c>
      <c r="C122" s="97" t="s">
        <v>137</v>
      </c>
      <c r="D122" s="96">
        <v>1</v>
      </c>
      <c r="E122" s="101">
        <v>38621</v>
      </c>
      <c r="F122" s="98">
        <v>41235</v>
      </c>
      <c r="G122" s="88">
        <v>40000</v>
      </c>
      <c r="H122" s="42"/>
      <c r="I122" s="89"/>
      <c r="J122" s="90">
        <f t="shared" si="9"/>
        <v>39952</v>
      </c>
      <c r="K122" s="90">
        <f t="shared" si="10"/>
        <v>1307.6608887628322</v>
      </c>
      <c r="L122" s="91">
        <f t="shared" si="11"/>
        <v>3.2730799178084502</v>
      </c>
      <c r="M122" s="92">
        <f t="shared" si="12"/>
        <v>39952</v>
      </c>
      <c r="N122" s="101">
        <v>38621</v>
      </c>
      <c r="O122" s="101">
        <v>38621</v>
      </c>
      <c r="P122" s="66">
        <f t="shared" si="16"/>
        <v>38621</v>
      </c>
      <c r="R122" s="69">
        <f t="shared" si="17"/>
        <v>38621</v>
      </c>
      <c r="S122">
        <f t="shared" si="13"/>
        <v>41235</v>
      </c>
      <c r="T122">
        <f t="shared" si="14"/>
        <v>40000</v>
      </c>
    </row>
    <row r="123" spans="1:21" ht="21" customHeight="1" x14ac:dyDescent="0.25">
      <c r="A123" s="67">
        <v>115</v>
      </c>
      <c r="B123" s="95" t="s">
        <v>136</v>
      </c>
      <c r="C123" s="97" t="s">
        <v>137</v>
      </c>
      <c r="D123" s="96">
        <v>1</v>
      </c>
      <c r="E123" s="101">
        <v>22050</v>
      </c>
      <c r="F123" s="64">
        <v>24561</v>
      </c>
      <c r="G123" s="65">
        <v>25000</v>
      </c>
      <c r="H123" s="35"/>
      <c r="I123" s="51"/>
      <c r="J123" s="52">
        <f t="shared" si="9"/>
        <v>23870.333333333332</v>
      </c>
      <c r="K123" s="52">
        <f t="shared" si="10"/>
        <v>1591.6627574123022</v>
      </c>
      <c r="L123" s="53">
        <f t="shared" si="11"/>
        <v>6.667953627566864</v>
      </c>
      <c r="M123" s="54">
        <f t="shared" si="12"/>
        <v>23870.333333333332</v>
      </c>
      <c r="N123" s="101">
        <v>22050</v>
      </c>
      <c r="O123" s="101">
        <v>22050</v>
      </c>
      <c r="P123" s="66">
        <f>SUM(D123*E123)</f>
        <v>22050</v>
      </c>
      <c r="R123" s="69">
        <f t="shared" si="17"/>
        <v>22050</v>
      </c>
      <c r="S123">
        <f t="shared" si="13"/>
        <v>24561</v>
      </c>
      <c r="T123">
        <f t="shared" si="14"/>
        <v>25000</v>
      </c>
    </row>
    <row r="124" spans="1:21" ht="19.5" customHeight="1" x14ac:dyDescent="0.35">
      <c r="A124" s="45" t="s">
        <v>139</v>
      </c>
      <c r="B124" s="45"/>
      <c r="C124" s="45"/>
      <c r="D124" s="46"/>
      <c r="E124" s="46"/>
      <c r="F124" s="47"/>
      <c r="G124" s="46"/>
      <c r="H124" s="46"/>
      <c r="I124" s="46"/>
      <c r="J124" s="46"/>
      <c r="K124" s="46"/>
      <c r="L124" s="46"/>
      <c r="M124" s="48"/>
      <c r="N124" s="9"/>
      <c r="O124" s="9"/>
      <c r="P124" s="49">
        <v>550844.5</v>
      </c>
      <c r="Q124" s="20"/>
      <c r="R124" s="21">
        <f>SUM(R8:R123)</f>
        <v>550844.5</v>
      </c>
      <c r="S124" s="21">
        <f>SUM(S8:S123)</f>
        <v>609034</v>
      </c>
      <c r="T124" s="21">
        <f>SUM(T8:T123)</f>
        <v>641645.5</v>
      </c>
      <c r="U124" s="21"/>
    </row>
    <row r="125" spans="1:21" ht="17.25" customHeight="1" x14ac:dyDescent="0.35">
      <c r="A125" s="74" t="s">
        <v>140</v>
      </c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5"/>
      <c r="Q125" s="20"/>
      <c r="R125" s="20"/>
      <c r="S125" s="20"/>
      <c r="T125" s="20"/>
      <c r="U125" s="20"/>
    </row>
    <row r="126" spans="1:21" ht="30" customHeight="1" x14ac:dyDescent="0.35">
      <c r="A126" s="74"/>
      <c r="B126" s="74"/>
      <c r="C126" s="74"/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  <c r="P126" s="75"/>
      <c r="Q126" s="20"/>
      <c r="R126" s="20"/>
      <c r="S126" s="20"/>
      <c r="T126" s="20"/>
      <c r="U126" s="20"/>
    </row>
    <row r="127" spans="1:21" ht="12.75" customHeight="1" x14ac:dyDescent="0.3">
      <c r="A127" s="72" t="s">
        <v>21</v>
      </c>
      <c r="B127" s="72"/>
      <c r="C127" s="72"/>
      <c r="D127" s="50"/>
      <c r="E127" s="50"/>
      <c r="F127" s="61"/>
      <c r="G127" s="50"/>
      <c r="H127" s="50"/>
      <c r="I127" s="50"/>
      <c r="J127" s="50"/>
      <c r="K127" s="50"/>
      <c r="L127" s="72" t="s">
        <v>22</v>
      </c>
      <c r="M127" s="73"/>
      <c r="N127" s="73"/>
      <c r="O127" s="9"/>
      <c r="P127" s="9"/>
    </row>
    <row r="128" spans="1:21" ht="14.25" customHeight="1" x14ac:dyDescent="0.3">
      <c r="A128" s="72"/>
      <c r="B128" s="72"/>
      <c r="C128" s="72"/>
      <c r="D128" s="11"/>
      <c r="E128" s="11"/>
      <c r="F128" s="25"/>
      <c r="G128" s="11"/>
      <c r="H128" s="11"/>
      <c r="I128" s="11"/>
      <c r="J128" s="11"/>
      <c r="K128" s="11"/>
      <c r="L128" s="73"/>
      <c r="M128" s="73"/>
      <c r="N128" s="73"/>
      <c r="O128" s="9"/>
      <c r="P128" s="9"/>
    </row>
    <row r="129" spans="1:19" ht="30" customHeight="1" x14ac:dyDescent="0.3">
      <c r="A129" s="72"/>
      <c r="B129" s="72"/>
      <c r="C129" s="72"/>
      <c r="D129" s="11"/>
      <c r="E129" s="11"/>
      <c r="F129" s="25"/>
      <c r="G129" s="11"/>
      <c r="H129" s="11"/>
      <c r="I129" s="11"/>
      <c r="J129" s="11"/>
      <c r="K129" s="11"/>
      <c r="L129" s="73"/>
      <c r="M129" s="73"/>
      <c r="N129" s="73"/>
      <c r="O129" s="9"/>
      <c r="P129" s="9"/>
      <c r="R129" t="s">
        <v>14</v>
      </c>
    </row>
    <row r="130" spans="1:19" ht="11.25" customHeight="1" x14ac:dyDescent="0.3">
      <c r="A130" s="72"/>
      <c r="B130" s="72"/>
      <c r="C130" s="72"/>
      <c r="D130" s="11"/>
      <c r="E130" s="11"/>
      <c r="F130" s="25"/>
      <c r="G130" s="11"/>
      <c r="H130" s="11"/>
      <c r="I130" s="11"/>
      <c r="J130" s="11"/>
      <c r="K130" s="11"/>
      <c r="L130" s="73"/>
      <c r="M130" s="73"/>
      <c r="N130" s="73"/>
      <c r="O130" s="9"/>
      <c r="P130" s="9"/>
    </row>
    <row r="131" spans="1:19" ht="12" customHeight="1" x14ac:dyDescent="0.3">
      <c r="A131" s="72"/>
      <c r="B131" s="72"/>
      <c r="C131" s="72"/>
      <c r="D131" s="10"/>
      <c r="E131" s="10"/>
      <c r="F131" s="61"/>
      <c r="G131" s="10"/>
      <c r="H131" s="10"/>
      <c r="I131" s="10"/>
      <c r="J131" s="10"/>
      <c r="K131" s="10"/>
      <c r="L131" s="73"/>
      <c r="M131" s="73"/>
      <c r="N131" s="73"/>
      <c r="O131" s="9"/>
      <c r="P131" s="9"/>
    </row>
    <row r="132" spans="1:19" ht="18.75" x14ac:dyDescent="0.3">
      <c r="A132" s="72"/>
      <c r="B132" s="72"/>
      <c r="C132" s="72"/>
      <c r="D132" s="11"/>
      <c r="E132" s="11"/>
      <c r="F132" s="25"/>
      <c r="G132" s="11"/>
      <c r="H132" s="11"/>
      <c r="I132" s="11"/>
      <c r="J132" s="11"/>
      <c r="K132" s="11"/>
      <c r="L132" s="73"/>
      <c r="M132" s="73"/>
      <c r="N132" s="73"/>
      <c r="O132" s="9"/>
      <c r="P132" s="9"/>
      <c r="S132" t="s">
        <v>14</v>
      </c>
    </row>
    <row r="133" spans="1:19" ht="15.75" customHeight="1" x14ac:dyDescent="0.3">
      <c r="A133" s="72"/>
      <c r="B133" s="72"/>
      <c r="C133" s="72"/>
      <c r="D133" s="10"/>
      <c r="E133" s="10"/>
      <c r="F133" s="61"/>
      <c r="G133" s="10"/>
      <c r="H133" s="10"/>
      <c r="I133" s="10"/>
      <c r="J133" s="10"/>
      <c r="K133" s="10"/>
      <c r="L133" s="73"/>
      <c r="M133" s="73"/>
      <c r="N133" s="73"/>
      <c r="O133" s="9"/>
      <c r="P133" s="9"/>
    </row>
    <row r="134" spans="1:19" ht="56.25" x14ac:dyDescent="0.25">
      <c r="A134" s="1"/>
      <c r="B134" s="62" t="s">
        <v>17</v>
      </c>
      <c r="C134" s="1"/>
      <c r="D134" s="1"/>
      <c r="E134" s="1"/>
      <c r="F134" s="26"/>
      <c r="G134" s="1"/>
      <c r="H134" s="1"/>
      <c r="I134" s="1"/>
      <c r="J134" s="1"/>
      <c r="K134" s="1"/>
      <c r="L134" s="71" t="s">
        <v>18</v>
      </c>
      <c r="M134" s="71"/>
      <c r="N134" s="71"/>
      <c r="O134" s="1"/>
      <c r="P134" s="1"/>
    </row>
    <row r="135" spans="1:19" x14ac:dyDescent="0.25">
      <c r="A135" s="1"/>
      <c r="B135" s="1"/>
      <c r="C135" s="1"/>
      <c r="D135" s="1"/>
      <c r="E135" s="1"/>
      <c r="F135" s="26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9" x14ac:dyDescent="0.25">
      <c r="A136" s="1"/>
      <c r="B136" s="1"/>
      <c r="C136" s="1"/>
      <c r="D136" s="1"/>
      <c r="E136" s="1"/>
      <c r="F136" s="26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9" x14ac:dyDescent="0.25">
      <c r="A137" s="1"/>
      <c r="B137" s="1" t="s">
        <v>14</v>
      </c>
      <c r="C137" s="1"/>
      <c r="D137" s="1"/>
      <c r="E137" s="1"/>
      <c r="F137" s="26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9" x14ac:dyDescent="0.25">
      <c r="A138" s="1"/>
      <c r="B138" s="1"/>
      <c r="C138" s="1"/>
      <c r="D138" s="1"/>
      <c r="E138" s="1"/>
      <c r="F138" s="26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>
        <f>5*65</f>
        <v>325</v>
      </c>
    </row>
    <row r="139" spans="1:19" s="1" customFormat="1" x14ac:dyDescent="0.25">
      <c r="F139" s="26"/>
    </row>
    <row r="140" spans="1:19" s="1" customFormat="1" x14ac:dyDescent="0.25">
      <c r="F140" s="26"/>
    </row>
    <row r="141" spans="1:19" s="1" customFormat="1" x14ac:dyDescent="0.25">
      <c r="F141" s="26"/>
    </row>
    <row r="142" spans="1:19" s="1" customFormat="1" x14ac:dyDescent="0.25">
      <c r="F142" s="26"/>
    </row>
    <row r="143" spans="1:19" s="1" customFormat="1" x14ac:dyDescent="0.25">
      <c r="F143" s="26"/>
    </row>
    <row r="144" spans="1:19" s="1" customFormat="1" x14ac:dyDescent="0.25">
      <c r="F144" s="26"/>
    </row>
    <row r="145" spans="1:16" x14ac:dyDescent="0.25">
      <c r="A145" s="1"/>
      <c r="B145" s="1"/>
      <c r="C145" s="1"/>
      <c r="D145" s="1"/>
      <c r="E145" s="1"/>
      <c r="F145" s="26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s="1" customFormat="1" x14ac:dyDescent="0.25">
      <c r="F146" s="26"/>
    </row>
    <row r="147" spans="1:16" s="1" customFormat="1" x14ac:dyDescent="0.25">
      <c r="F147" s="26"/>
    </row>
    <row r="148" spans="1:16" s="1" customFormat="1" x14ac:dyDescent="0.25">
      <c r="F148" s="26"/>
    </row>
    <row r="149" spans="1:16" s="1" customFormat="1" ht="15" customHeight="1" x14ac:dyDescent="0.25">
      <c r="F149" s="26"/>
      <c r="O149" s="6"/>
      <c r="P149" s="7"/>
    </row>
    <row r="150" spans="1:16" s="1" customFormat="1" x14ac:dyDescent="0.25">
      <c r="F150" s="26"/>
      <c r="O150" s="6"/>
      <c r="P150" s="7"/>
    </row>
    <row r="151" spans="1:16" s="1" customFormat="1" x14ac:dyDescent="0.25">
      <c r="F151" s="26"/>
      <c r="O151" s="6"/>
      <c r="P151" s="7"/>
    </row>
    <row r="152" spans="1:16" s="1" customFormat="1" x14ac:dyDescent="0.25">
      <c r="F152" s="26"/>
      <c r="O152" s="7"/>
      <c r="P152" s="7"/>
    </row>
    <row r="153" spans="1:16" s="1" customFormat="1" x14ac:dyDescent="0.25">
      <c r="F153" s="26"/>
      <c r="O153" s="7"/>
      <c r="P153" s="7"/>
    </row>
    <row r="154" spans="1:16" s="1" customFormat="1" x14ac:dyDescent="0.25">
      <c r="F154" s="26"/>
      <c r="O154" s="7"/>
      <c r="P154" s="7"/>
    </row>
    <row r="155" spans="1:16" s="1" customFormat="1" x14ac:dyDescent="0.25">
      <c r="F155" s="26"/>
      <c r="O155" s="7"/>
      <c r="P155" s="7"/>
    </row>
    <row r="156" spans="1:16" s="1" customFormat="1" ht="15.75" x14ac:dyDescent="0.25">
      <c r="A156" s="3"/>
      <c r="B156" s="6"/>
      <c r="C156" s="6"/>
      <c r="D156" s="6"/>
      <c r="E156" s="6"/>
      <c r="F156" s="27"/>
      <c r="G156" s="6"/>
      <c r="H156" s="6"/>
      <c r="I156" s="6"/>
      <c r="J156" s="6"/>
      <c r="K156" s="6"/>
      <c r="L156" s="6"/>
      <c r="M156" s="6"/>
      <c r="N156" s="6"/>
      <c r="O156" s="7"/>
      <c r="P156" s="7"/>
    </row>
    <row r="157" spans="1:16" s="1" customFormat="1" x14ac:dyDescent="0.25">
      <c r="A157" s="6"/>
      <c r="B157" s="6"/>
      <c r="C157" s="6"/>
      <c r="D157" s="6"/>
      <c r="E157" s="6"/>
      <c r="F157" s="27"/>
      <c r="G157" s="6"/>
      <c r="H157" s="6"/>
      <c r="I157" s="6"/>
      <c r="J157" s="6"/>
      <c r="K157" s="6"/>
      <c r="L157" s="6"/>
      <c r="M157" s="6"/>
      <c r="N157" s="6"/>
      <c r="O157" s="7"/>
      <c r="P157" s="7"/>
    </row>
    <row r="158" spans="1:16" s="1" customFormat="1" x14ac:dyDescent="0.25">
      <c r="A158" s="6"/>
      <c r="B158" s="6"/>
      <c r="C158" s="6"/>
      <c r="D158" s="6"/>
      <c r="E158" s="6"/>
      <c r="F158" s="27"/>
      <c r="G158" s="6"/>
      <c r="H158" s="6"/>
      <c r="I158" s="6"/>
      <c r="J158" s="6"/>
      <c r="K158" s="6"/>
      <c r="L158" s="6"/>
      <c r="M158" s="6"/>
      <c r="N158" s="6"/>
      <c r="O158" s="7"/>
      <c r="P158" s="7"/>
    </row>
    <row r="159" spans="1:16" s="1" customFormat="1" x14ac:dyDescent="0.25">
      <c r="A159" s="7"/>
      <c r="B159" s="7"/>
      <c r="C159" s="7"/>
      <c r="D159" s="7"/>
      <c r="E159" s="7"/>
      <c r="F159" s="28"/>
      <c r="G159" s="7"/>
      <c r="H159" s="7"/>
      <c r="I159" s="7"/>
      <c r="J159" s="7"/>
      <c r="K159" s="7"/>
      <c r="L159" s="7"/>
      <c r="M159" s="7"/>
      <c r="N159" s="7"/>
      <c r="O159" s="7"/>
      <c r="P159" s="7"/>
    </row>
    <row r="160" spans="1:16" s="1" customFormat="1" x14ac:dyDescent="0.25">
      <c r="A160" s="7"/>
      <c r="B160" s="7"/>
      <c r="C160" s="7"/>
      <c r="D160" s="7"/>
      <c r="E160" s="7"/>
      <c r="F160" s="28"/>
      <c r="G160" s="7"/>
      <c r="H160" s="7"/>
      <c r="I160" s="7"/>
      <c r="J160" s="7"/>
      <c r="K160" s="7"/>
      <c r="L160" s="7"/>
      <c r="M160" s="7"/>
      <c r="N160" s="7"/>
      <c r="O160" s="4"/>
      <c r="P160" s="4"/>
    </row>
    <row r="161" spans="1:16" s="1" customFormat="1" x14ac:dyDescent="0.25">
      <c r="A161" s="7"/>
      <c r="B161" s="7"/>
      <c r="C161" s="7"/>
      <c r="D161" s="7"/>
      <c r="E161" s="7"/>
      <c r="F161" s="28"/>
      <c r="G161" s="7"/>
      <c r="H161" s="7"/>
      <c r="I161" s="7"/>
      <c r="J161" s="7"/>
      <c r="K161" s="7"/>
      <c r="L161" s="7"/>
      <c r="M161" s="7"/>
      <c r="N161" s="7"/>
      <c r="O161" s="4"/>
      <c r="P161" s="4"/>
    </row>
    <row r="162" spans="1:16" s="1" customFormat="1" x14ac:dyDescent="0.25">
      <c r="A162" s="7"/>
      <c r="B162" s="7"/>
      <c r="C162" s="7"/>
      <c r="D162" s="7"/>
      <c r="E162" s="7"/>
      <c r="F162" s="28"/>
      <c r="G162" s="7"/>
      <c r="H162" s="7"/>
      <c r="I162" s="7"/>
      <c r="J162" s="7"/>
      <c r="K162" s="7"/>
      <c r="L162" s="7"/>
      <c r="M162" s="7"/>
      <c r="N162" s="7"/>
      <c r="O162" s="4"/>
      <c r="P162" s="4"/>
    </row>
    <row r="163" spans="1:16" s="1" customFormat="1" x14ac:dyDescent="0.25">
      <c r="A163" s="7"/>
      <c r="B163" s="7"/>
      <c r="C163" s="7"/>
      <c r="D163" s="7"/>
      <c r="E163" s="7"/>
      <c r="F163" s="28"/>
      <c r="G163" s="7"/>
      <c r="H163" s="7"/>
      <c r="I163" s="7"/>
      <c r="J163" s="7"/>
      <c r="K163" s="7"/>
      <c r="L163" s="7"/>
      <c r="M163" s="7"/>
      <c r="N163" s="7"/>
    </row>
    <row r="164" spans="1:16" s="1" customFormat="1" x14ac:dyDescent="0.25">
      <c r="A164" s="7"/>
      <c r="B164" s="7"/>
      <c r="C164" s="7"/>
      <c r="D164" s="7"/>
      <c r="E164" s="7"/>
      <c r="F164" s="28"/>
      <c r="G164" s="7"/>
      <c r="H164" s="7"/>
      <c r="I164" s="7"/>
      <c r="J164" s="7"/>
      <c r="K164" s="7"/>
      <c r="L164" s="7"/>
      <c r="M164" s="7"/>
      <c r="N164" s="7"/>
    </row>
    <row r="165" spans="1:16" s="1" customFormat="1" x14ac:dyDescent="0.25">
      <c r="A165" s="7"/>
      <c r="B165" s="7"/>
      <c r="C165" s="7"/>
      <c r="D165" s="7"/>
      <c r="E165" s="7"/>
      <c r="F165" s="28"/>
      <c r="G165" s="7"/>
      <c r="H165" s="7"/>
      <c r="I165" s="7"/>
      <c r="J165" s="7"/>
      <c r="K165" s="7"/>
      <c r="L165" s="7"/>
      <c r="M165" s="7"/>
      <c r="N165" s="7"/>
    </row>
    <row r="166" spans="1:16" s="1" customFormat="1" x14ac:dyDescent="0.25">
      <c r="A166" s="7"/>
      <c r="B166" s="7"/>
      <c r="C166" s="7"/>
      <c r="D166" s="7"/>
      <c r="E166" s="7"/>
      <c r="F166" s="28"/>
      <c r="G166" s="7"/>
      <c r="H166" s="7"/>
      <c r="I166" s="7"/>
      <c r="J166" s="7"/>
      <c r="K166" s="7"/>
      <c r="L166" s="7"/>
      <c r="M166" s="7"/>
      <c r="N166" s="7"/>
    </row>
    <row r="167" spans="1:16" s="1" customFormat="1" ht="15.75" x14ac:dyDescent="0.25">
      <c r="A167" s="5"/>
      <c r="B167" s="5"/>
      <c r="C167" s="5"/>
      <c r="D167" s="5"/>
      <c r="E167" s="5"/>
      <c r="F167" s="29"/>
      <c r="G167" s="5"/>
      <c r="H167" s="5"/>
      <c r="I167" s="4"/>
      <c r="J167" s="4"/>
      <c r="K167" s="4"/>
      <c r="L167" s="4"/>
      <c r="M167" s="4"/>
      <c r="N167" s="4"/>
    </row>
    <row r="168" spans="1:16" s="1" customFormat="1" ht="15.75" x14ac:dyDescent="0.25">
      <c r="A168" s="5"/>
      <c r="B168" s="5"/>
      <c r="C168" s="5"/>
      <c r="D168" s="5"/>
      <c r="E168" s="5"/>
      <c r="F168" s="29"/>
      <c r="G168" s="5"/>
      <c r="H168" s="5"/>
      <c r="I168" s="4"/>
      <c r="J168" s="4"/>
      <c r="K168" s="4"/>
      <c r="L168" s="4"/>
      <c r="M168" s="4"/>
      <c r="N168" s="4"/>
    </row>
    <row r="169" spans="1:16" s="1" customFormat="1" ht="15.75" x14ac:dyDescent="0.25">
      <c r="A169" s="5"/>
      <c r="B169" s="5"/>
      <c r="C169" s="5"/>
      <c r="D169" s="5"/>
      <c r="E169" s="5"/>
      <c r="F169" s="29"/>
      <c r="G169" s="5"/>
      <c r="H169" s="5"/>
      <c r="I169" s="4"/>
      <c r="J169" s="4"/>
      <c r="K169" s="4"/>
      <c r="L169" s="4"/>
      <c r="M169" s="4"/>
      <c r="N169" s="4"/>
    </row>
    <row r="170" spans="1:16" s="1" customFormat="1" x14ac:dyDescent="0.25">
      <c r="F170" s="26"/>
    </row>
    <row r="171" spans="1:16" s="1" customFormat="1" x14ac:dyDescent="0.25">
      <c r="F171" s="26"/>
    </row>
    <row r="172" spans="1:16" s="1" customFormat="1" ht="15.75" x14ac:dyDescent="0.25">
      <c r="A172" s="2"/>
      <c r="B172" s="2"/>
      <c r="F172" s="26"/>
    </row>
    <row r="173" spans="1:16" s="1" customFormat="1" ht="15.75" x14ac:dyDescent="0.25">
      <c r="A173" s="2"/>
      <c r="B173" s="2"/>
      <c r="E173" s="2"/>
      <c r="F173" s="30"/>
      <c r="G173" s="2"/>
    </row>
    <row r="174" spans="1:16" s="1" customFormat="1" ht="15.75" x14ac:dyDescent="0.25">
      <c r="A174" s="2"/>
      <c r="B174" s="2"/>
      <c r="C174" s="2"/>
      <c r="E174" s="2"/>
      <c r="F174" s="30"/>
      <c r="G174" s="2"/>
    </row>
    <row r="175" spans="1:16" s="1" customFormat="1" x14ac:dyDescent="0.25">
      <c r="F175" s="26"/>
    </row>
    <row r="176" spans="1:16" s="1" customFormat="1" x14ac:dyDescent="0.25">
      <c r="F176" s="26"/>
    </row>
    <row r="177" spans="6:6" s="1" customFormat="1" x14ac:dyDescent="0.25">
      <c r="F177" s="26"/>
    </row>
    <row r="178" spans="6:6" s="1" customFormat="1" x14ac:dyDescent="0.25">
      <c r="F178" s="26"/>
    </row>
    <row r="179" spans="6:6" s="1" customFormat="1" x14ac:dyDescent="0.25">
      <c r="F179" s="26"/>
    </row>
    <row r="180" spans="6:6" s="1" customFormat="1" x14ac:dyDescent="0.25">
      <c r="F180" s="26"/>
    </row>
    <row r="181" spans="6:6" s="1" customFormat="1" x14ac:dyDescent="0.25">
      <c r="F181" s="26"/>
    </row>
    <row r="182" spans="6:6" s="1" customFormat="1" x14ac:dyDescent="0.25">
      <c r="F182" s="26"/>
    </row>
    <row r="183" spans="6:6" s="1" customFormat="1" x14ac:dyDescent="0.25">
      <c r="F183" s="26"/>
    </row>
    <row r="184" spans="6:6" s="1" customFormat="1" x14ac:dyDescent="0.25">
      <c r="F184" s="26"/>
    </row>
    <row r="185" spans="6:6" s="1" customFormat="1" x14ac:dyDescent="0.25">
      <c r="F185" s="26"/>
    </row>
    <row r="186" spans="6:6" s="1" customFormat="1" x14ac:dyDescent="0.25">
      <c r="F186" s="26"/>
    </row>
    <row r="187" spans="6:6" s="1" customFormat="1" x14ac:dyDescent="0.25">
      <c r="F187" s="26"/>
    </row>
    <row r="188" spans="6:6" s="1" customFormat="1" x14ac:dyDescent="0.25">
      <c r="F188" s="26"/>
    </row>
    <row r="189" spans="6:6" s="1" customFormat="1" x14ac:dyDescent="0.25">
      <c r="F189" s="26"/>
    </row>
    <row r="190" spans="6:6" s="1" customFormat="1" x14ac:dyDescent="0.25">
      <c r="F190" s="26"/>
    </row>
    <row r="191" spans="6:6" s="1" customFormat="1" x14ac:dyDescent="0.25">
      <c r="F191" s="26"/>
    </row>
    <row r="192" spans="6:6" s="1" customFormat="1" x14ac:dyDescent="0.25">
      <c r="F192" s="26"/>
    </row>
    <row r="193" spans="6:6" s="1" customFormat="1" x14ac:dyDescent="0.25">
      <c r="F193" s="26"/>
    </row>
    <row r="194" spans="6:6" s="1" customFormat="1" x14ac:dyDescent="0.25">
      <c r="F194" s="26"/>
    </row>
    <row r="195" spans="6:6" s="1" customFormat="1" x14ac:dyDescent="0.25">
      <c r="F195" s="26"/>
    </row>
    <row r="196" spans="6:6" s="1" customFormat="1" x14ac:dyDescent="0.25">
      <c r="F196" s="26"/>
    </row>
    <row r="197" spans="6:6" s="1" customFormat="1" x14ac:dyDescent="0.25">
      <c r="F197" s="26"/>
    </row>
    <row r="198" spans="6:6" s="1" customFormat="1" x14ac:dyDescent="0.25">
      <c r="F198" s="26"/>
    </row>
    <row r="199" spans="6:6" s="1" customFormat="1" x14ac:dyDescent="0.25">
      <c r="F199" s="26"/>
    </row>
    <row r="200" spans="6:6" s="1" customFormat="1" x14ac:dyDescent="0.25">
      <c r="F200" s="26"/>
    </row>
    <row r="201" spans="6:6" s="1" customFormat="1" x14ac:dyDescent="0.25">
      <c r="F201" s="26"/>
    </row>
    <row r="202" spans="6:6" s="1" customFormat="1" x14ac:dyDescent="0.25">
      <c r="F202" s="26"/>
    </row>
    <row r="203" spans="6:6" s="1" customFormat="1" x14ac:dyDescent="0.25">
      <c r="F203" s="26"/>
    </row>
    <row r="204" spans="6:6" s="1" customFormat="1" x14ac:dyDescent="0.25">
      <c r="F204" s="26"/>
    </row>
    <row r="205" spans="6:6" s="1" customFormat="1" x14ac:dyDescent="0.25">
      <c r="F205" s="26"/>
    </row>
    <row r="206" spans="6:6" s="1" customFormat="1" x14ac:dyDescent="0.25">
      <c r="F206" s="26"/>
    </row>
    <row r="207" spans="6:6" s="1" customFormat="1" x14ac:dyDescent="0.25">
      <c r="F207" s="26"/>
    </row>
    <row r="208" spans="6:6" s="1" customFormat="1" x14ac:dyDescent="0.25">
      <c r="F208" s="26"/>
    </row>
    <row r="209" spans="6:6" s="1" customFormat="1" x14ac:dyDescent="0.25">
      <c r="F209" s="26"/>
    </row>
    <row r="210" spans="6:6" s="1" customFormat="1" x14ac:dyDescent="0.25">
      <c r="F210" s="26"/>
    </row>
    <row r="211" spans="6:6" s="1" customFormat="1" x14ac:dyDescent="0.25">
      <c r="F211" s="26"/>
    </row>
    <row r="212" spans="6:6" s="1" customFormat="1" x14ac:dyDescent="0.25">
      <c r="F212" s="26"/>
    </row>
    <row r="213" spans="6:6" s="1" customFormat="1" x14ac:dyDescent="0.25">
      <c r="F213" s="26"/>
    </row>
    <row r="214" spans="6:6" s="1" customFormat="1" x14ac:dyDescent="0.25">
      <c r="F214" s="26"/>
    </row>
    <row r="215" spans="6:6" s="1" customFormat="1" x14ac:dyDescent="0.25">
      <c r="F215" s="26"/>
    </row>
    <row r="216" spans="6:6" s="1" customFormat="1" x14ac:dyDescent="0.25">
      <c r="F216" s="26"/>
    </row>
    <row r="217" spans="6:6" s="1" customFormat="1" x14ac:dyDescent="0.25">
      <c r="F217" s="26"/>
    </row>
    <row r="218" spans="6:6" s="1" customFormat="1" x14ac:dyDescent="0.25">
      <c r="F218" s="26"/>
    </row>
    <row r="219" spans="6:6" s="1" customFormat="1" x14ac:dyDescent="0.25">
      <c r="F219" s="26"/>
    </row>
    <row r="220" spans="6:6" s="1" customFormat="1" x14ac:dyDescent="0.25">
      <c r="F220" s="26"/>
    </row>
    <row r="221" spans="6:6" s="1" customFormat="1" x14ac:dyDescent="0.25">
      <c r="F221" s="26"/>
    </row>
    <row r="222" spans="6:6" s="1" customFormat="1" x14ac:dyDescent="0.25">
      <c r="F222" s="26"/>
    </row>
    <row r="223" spans="6:6" s="1" customFormat="1" x14ac:dyDescent="0.25">
      <c r="F223" s="26"/>
    </row>
    <row r="224" spans="6:6" s="1" customFormat="1" x14ac:dyDescent="0.25">
      <c r="F224" s="26"/>
    </row>
    <row r="225" spans="6:6" s="1" customFormat="1" x14ac:dyDescent="0.25">
      <c r="F225" s="26"/>
    </row>
    <row r="226" spans="6:6" s="1" customFormat="1" x14ac:dyDescent="0.25">
      <c r="F226" s="26"/>
    </row>
    <row r="227" spans="6:6" s="1" customFormat="1" x14ac:dyDescent="0.25">
      <c r="F227" s="26"/>
    </row>
    <row r="228" spans="6:6" s="1" customFormat="1" x14ac:dyDescent="0.25">
      <c r="F228" s="26"/>
    </row>
    <row r="229" spans="6:6" s="1" customFormat="1" x14ac:dyDescent="0.25">
      <c r="F229" s="26"/>
    </row>
    <row r="230" spans="6:6" s="1" customFormat="1" x14ac:dyDescent="0.25">
      <c r="F230" s="26"/>
    </row>
    <row r="231" spans="6:6" s="1" customFormat="1" x14ac:dyDescent="0.25">
      <c r="F231" s="26"/>
    </row>
    <row r="232" spans="6:6" s="1" customFormat="1" x14ac:dyDescent="0.25">
      <c r="F232" s="26"/>
    </row>
    <row r="233" spans="6:6" s="1" customFormat="1" x14ac:dyDescent="0.25">
      <c r="F233" s="26"/>
    </row>
    <row r="234" spans="6:6" s="1" customFormat="1" x14ac:dyDescent="0.25">
      <c r="F234" s="26"/>
    </row>
    <row r="235" spans="6:6" s="1" customFormat="1" x14ac:dyDescent="0.25">
      <c r="F235" s="26"/>
    </row>
    <row r="236" spans="6:6" s="1" customFormat="1" x14ac:dyDescent="0.25">
      <c r="F236" s="26"/>
    </row>
    <row r="237" spans="6:6" s="1" customFormat="1" x14ac:dyDescent="0.25">
      <c r="F237" s="26"/>
    </row>
    <row r="238" spans="6:6" s="1" customFormat="1" x14ac:dyDescent="0.25">
      <c r="F238" s="26"/>
    </row>
    <row r="239" spans="6:6" s="1" customFormat="1" x14ac:dyDescent="0.25">
      <c r="F239" s="26"/>
    </row>
    <row r="240" spans="6:6" s="1" customFormat="1" x14ac:dyDescent="0.25">
      <c r="F240" s="26"/>
    </row>
    <row r="241" spans="6:6" s="1" customFormat="1" x14ac:dyDescent="0.25">
      <c r="F241" s="26"/>
    </row>
    <row r="242" spans="6:6" s="1" customFormat="1" x14ac:dyDescent="0.25">
      <c r="F242" s="26"/>
    </row>
    <row r="243" spans="6:6" s="1" customFormat="1" x14ac:dyDescent="0.25">
      <c r="F243" s="26"/>
    </row>
    <row r="244" spans="6:6" s="1" customFormat="1" x14ac:dyDescent="0.25">
      <c r="F244" s="26"/>
    </row>
    <row r="245" spans="6:6" s="1" customFormat="1" x14ac:dyDescent="0.25">
      <c r="F245" s="26"/>
    </row>
    <row r="246" spans="6:6" s="1" customFormat="1" x14ac:dyDescent="0.25">
      <c r="F246" s="26"/>
    </row>
    <row r="247" spans="6:6" s="1" customFormat="1" x14ac:dyDescent="0.25">
      <c r="F247" s="26"/>
    </row>
    <row r="248" spans="6:6" s="1" customFormat="1" x14ac:dyDescent="0.25">
      <c r="F248" s="26"/>
    </row>
    <row r="249" spans="6:6" s="1" customFormat="1" x14ac:dyDescent="0.25">
      <c r="F249" s="26"/>
    </row>
    <row r="250" spans="6:6" s="1" customFormat="1" x14ac:dyDescent="0.25">
      <c r="F250" s="26"/>
    </row>
    <row r="251" spans="6:6" s="1" customFormat="1" x14ac:dyDescent="0.25">
      <c r="F251" s="26"/>
    </row>
    <row r="252" spans="6:6" s="1" customFormat="1" x14ac:dyDescent="0.25">
      <c r="F252" s="26"/>
    </row>
    <row r="253" spans="6:6" s="1" customFormat="1" x14ac:dyDescent="0.25">
      <c r="F253" s="26"/>
    </row>
    <row r="254" spans="6:6" s="1" customFormat="1" x14ac:dyDescent="0.25">
      <c r="F254" s="26"/>
    </row>
    <row r="255" spans="6:6" s="1" customFormat="1" x14ac:dyDescent="0.25">
      <c r="F255" s="26"/>
    </row>
    <row r="256" spans="6:6" s="1" customFormat="1" x14ac:dyDescent="0.25">
      <c r="F256" s="26"/>
    </row>
    <row r="257" spans="6:6" s="1" customFormat="1" x14ac:dyDescent="0.25">
      <c r="F257" s="26"/>
    </row>
    <row r="258" spans="6:6" s="1" customFormat="1" x14ac:dyDescent="0.25">
      <c r="F258" s="26"/>
    </row>
    <row r="259" spans="6:6" s="1" customFormat="1" x14ac:dyDescent="0.25">
      <c r="F259" s="26"/>
    </row>
    <row r="260" spans="6:6" s="1" customFormat="1" x14ac:dyDescent="0.25">
      <c r="F260" s="26"/>
    </row>
    <row r="261" spans="6:6" s="1" customFormat="1" x14ac:dyDescent="0.25">
      <c r="F261" s="26"/>
    </row>
    <row r="262" spans="6:6" s="1" customFormat="1" x14ac:dyDescent="0.25">
      <c r="F262" s="26"/>
    </row>
    <row r="263" spans="6:6" s="1" customFormat="1" x14ac:dyDescent="0.25">
      <c r="F263" s="26"/>
    </row>
    <row r="264" spans="6:6" s="1" customFormat="1" x14ac:dyDescent="0.25">
      <c r="F264" s="26"/>
    </row>
    <row r="265" spans="6:6" s="1" customFormat="1" x14ac:dyDescent="0.25">
      <c r="F265" s="26"/>
    </row>
    <row r="266" spans="6:6" s="1" customFormat="1" x14ac:dyDescent="0.25">
      <c r="F266" s="26"/>
    </row>
    <row r="267" spans="6:6" s="1" customFormat="1" x14ac:dyDescent="0.25">
      <c r="F267" s="26"/>
    </row>
    <row r="268" spans="6:6" s="1" customFormat="1" x14ac:dyDescent="0.25">
      <c r="F268" s="26"/>
    </row>
    <row r="269" spans="6:6" s="1" customFormat="1" x14ac:dyDescent="0.25">
      <c r="F269" s="26"/>
    </row>
    <row r="270" spans="6:6" s="1" customFormat="1" x14ac:dyDescent="0.25">
      <c r="F270" s="26"/>
    </row>
    <row r="271" spans="6:6" s="1" customFormat="1" x14ac:dyDescent="0.25">
      <c r="F271" s="26"/>
    </row>
    <row r="272" spans="6:6" s="1" customFormat="1" x14ac:dyDescent="0.25">
      <c r="F272" s="26"/>
    </row>
    <row r="273" spans="6:6" s="1" customFormat="1" x14ac:dyDescent="0.25">
      <c r="F273" s="26"/>
    </row>
    <row r="274" spans="6:6" s="1" customFormat="1" x14ac:dyDescent="0.25">
      <c r="F274" s="26"/>
    </row>
    <row r="275" spans="6:6" s="1" customFormat="1" x14ac:dyDescent="0.25">
      <c r="F275" s="26"/>
    </row>
    <row r="276" spans="6:6" s="1" customFormat="1" x14ac:dyDescent="0.25">
      <c r="F276" s="26"/>
    </row>
    <row r="277" spans="6:6" s="1" customFormat="1" x14ac:dyDescent="0.25">
      <c r="F277" s="26"/>
    </row>
    <row r="278" spans="6:6" s="1" customFormat="1" x14ac:dyDescent="0.25">
      <c r="F278" s="26"/>
    </row>
    <row r="279" spans="6:6" s="1" customFormat="1" x14ac:dyDescent="0.25">
      <c r="F279" s="26"/>
    </row>
    <row r="280" spans="6:6" s="1" customFormat="1" x14ac:dyDescent="0.25">
      <c r="F280" s="26"/>
    </row>
    <row r="281" spans="6:6" s="1" customFormat="1" x14ac:dyDescent="0.25">
      <c r="F281" s="26"/>
    </row>
    <row r="282" spans="6:6" s="1" customFormat="1" x14ac:dyDescent="0.25">
      <c r="F282" s="26"/>
    </row>
    <row r="283" spans="6:6" s="1" customFormat="1" x14ac:dyDescent="0.25">
      <c r="F283" s="26"/>
    </row>
    <row r="284" spans="6:6" s="1" customFormat="1" x14ac:dyDescent="0.25">
      <c r="F284" s="26"/>
    </row>
    <row r="285" spans="6:6" s="1" customFormat="1" x14ac:dyDescent="0.25">
      <c r="F285" s="26"/>
    </row>
    <row r="286" spans="6:6" s="1" customFormat="1" x14ac:dyDescent="0.25">
      <c r="F286" s="26"/>
    </row>
    <row r="287" spans="6:6" s="1" customFormat="1" x14ac:dyDescent="0.25">
      <c r="F287" s="26"/>
    </row>
    <row r="288" spans="6:6" s="1" customFormat="1" x14ac:dyDescent="0.25">
      <c r="F288" s="26"/>
    </row>
    <row r="289" spans="6:6" s="1" customFormat="1" x14ac:dyDescent="0.25">
      <c r="F289" s="26"/>
    </row>
    <row r="290" spans="6:6" s="1" customFormat="1" x14ac:dyDescent="0.25">
      <c r="F290" s="26"/>
    </row>
    <row r="291" spans="6:6" s="1" customFormat="1" x14ac:dyDescent="0.25">
      <c r="F291" s="26"/>
    </row>
    <row r="292" spans="6:6" s="1" customFormat="1" x14ac:dyDescent="0.25">
      <c r="F292" s="26"/>
    </row>
    <row r="293" spans="6:6" s="1" customFormat="1" x14ac:dyDescent="0.25">
      <c r="F293" s="26"/>
    </row>
    <row r="294" spans="6:6" s="1" customFormat="1" x14ac:dyDescent="0.25">
      <c r="F294" s="26"/>
    </row>
    <row r="295" spans="6:6" s="1" customFormat="1" x14ac:dyDescent="0.25">
      <c r="F295" s="26"/>
    </row>
    <row r="296" spans="6:6" s="1" customFormat="1" x14ac:dyDescent="0.25">
      <c r="F296" s="26"/>
    </row>
    <row r="297" spans="6:6" s="1" customFormat="1" x14ac:dyDescent="0.25">
      <c r="F297" s="26"/>
    </row>
    <row r="298" spans="6:6" s="1" customFormat="1" x14ac:dyDescent="0.25">
      <c r="F298" s="26"/>
    </row>
    <row r="299" spans="6:6" s="1" customFormat="1" x14ac:dyDescent="0.25">
      <c r="F299" s="26"/>
    </row>
    <row r="300" spans="6:6" s="1" customFormat="1" x14ac:dyDescent="0.25">
      <c r="F300" s="26"/>
    </row>
    <row r="301" spans="6:6" s="1" customFormat="1" x14ac:dyDescent="0.25">
      <c r="F301" s="26"/>
    </row>
    <row r="302" spans="6:6" s="1" customFormat="1" x14ac:dyDescent="0.25">
      <c r="F302" s="26"/>
    </row>
    <row r="303" spans="6:6" s="1" customFormat="1" x14ac:dyDescent="0.25">
      <c r="F303" s="26"/>
    </row>
    <row r="304" spans="6:6" s="1" customFormat="1" x14ac:dyDescent="0.25">
      <c r="F304" s="26"/>
    </row>
    <row r="305" spans="6:6" s="1" customFormat="1" x14ac:dyDescent="0.25">
      <c r="F305" s="26"/>
    </row>
    <row r="306" spans="6:6" s="1" customFormat="1" x14ac:dyDescent="0.25">
      <c r="F306" s="26"/>
    </row>
    <row r="307" spans="6:6" s="1" customFormat="1" x14ac:dyDescent="0.25">
      <c r="F307" s="26"/>
    </row>
    <row r="308" spans="6:6" s="1" customFormat="1" x14ac:dyDescent="0.25">
      <c r="F308" s="26"/>
    </row>
    <row r="309" spans="6:6" s="1" customFormat="1" x14ac:dyDescent="0.25">
      <c r="F309" s="26"/>
    </row>
    <row r="310" spans="6:6" s="1" customFormat="1" x14ac:dyDescent="0.25">
      <c r="F310" s="26"/>
    </row>
    <row r="311" spans="6:6" s="1" customFormat="1" x14ac:dyDescent="0.25">
      <c r="F311" s="26"/>
    </row>
    <row r="312" spans="6:6" s="1" customFormat="1" x14ac:dyDescent="0.25">
      <c r="F312" s="26"/>
    </row>
    <row r="313" spans="6:6" s="1" customFormat="1" x14ac:dyDescent="0.25">
      <c r="F313" s="26"/>
    </row>
    <row r="314" spans="6:6" s="1" customFormat="1" x14ac:dyDescent="0.25">
      <c r="F314" s="26"/>
    </row>
    <row r="315" spans="6:6" s="1" customFormat="1" x14ac:dyDescent="0.25">
      <c r="F315" s="26"/>
    </row>
    <row r="316" spans="6:6" s="1" customFormat="1" x14ac:dyDescent="0.25">
      <c r="F316" s="26"/>
    </row>
    <row r="317" spans="6:6" s="1" customFormat="1" x14ac:dyDescent="0.25">
      <c r="F317" s="26"/>
    </row>
    <row r="318" spans="6:6" s="1" customFormat="1" x14ac:dyDescent="0.25">
      <c r="F318" s="26"/>
    </row>
    <row r="319" spans="6:6" s="1" customFormat="1" x14ac:dyDescent="0.25">
      <c r="F319" s="26"/>
    </row>
    <row r="320" spans="6:6" s="1" customFormat="1" x14ac:dyDescent="0.25">
      <c r="F320" s="26"/>
    </row>
    <row r="321" spans="6:6" s="1" customFormat="1" x14ac:dyDescent="0.25">
      <c r="F321" s="26"/>
    </row>
    <row r="322" spans="6:6" s="1" customFormat="1" x14ac:dyDescent="0.25">
      <c r="F322" s="26"/>
    </row>
    <row r="323" spans="6:6" s="1" customFormat="1" x14ac:dyDescent="0.25">
      <c r="F323" s="26"/>
    </row>
    <row r="324" spans="6:6" s="1" customFormat="1" x14ac:dyDescent="0.25">
      <c r="F324" s="26"/>
    </row>
    <row r="325" spans="6:6" s="1" customFormat="1" x14ac:dyDescent="0.25">
      <c r="F325" s="26"/>
    </row>
    <row r="326" spans="6:6" s="1" customFormat="1" x14ac:dyDescent="0.25">
      <c r="F326" s="26"/>
    </row>
    <row r="327" spans="6:6" s="1" customFormat="1" x14ac:dyDescent="0.25">
      <c r="F327" s="26"/>
    </row>
    <row r="328" spans="6:6" s="1" customFormat="1" x14ac:dyDescent="0.25">
      <c r="F328" s="26"/>
    </row>
    <row r="329" spans="6:6" s="1" customFormat="1" x14ac:dyDescent="0.25">
      <c r="F329" s="26"/>
    </row>
    <row r="330" spans="6:6" s="1" customFormat="1" x14ac:dyDescent="0.25">
      <c r="F330" s="26"/>
    </row>
    <row r="331" spans="6:6" s="1" customFormat="1" x14ac:dyDescent="0.25">
      <c r="F331" s="26"/>
    </row>
    <row r="332" spans="6:6" s="1" customFormat="1" x14ac:dyDescent="0.25">
      <c r="F332" s="26"/>
    </row>
    <row r="333" spans="6:6" s="1" customFormat="1" x14ac:dyDescent="0.25">
      <c r="F333" s="26"/>
    </row>
    <row r="334" spans="6:6" s="1" customFormat="1" x14ac:dyDescent="0.25">
      <c r="F334" s="26"/>
    </row>
    <row r="335" spans="6:6" s="1" customFormat="1" x14ac:dyDescent="0.25">
      <c r="F335" s="26"/>
    </row>
    <row r="336" spans="6:6" s="1" customFormat="1" x14ac:dyDescent="0.25">
      <c r="F336" s="26"/>
    </row>
    <row r="337" spans="6:6" s="1" customFormat="1" x14ac:dyDescent="0.25">
      <c r="F337" s="26"/>
    </row>
    <row r="338" spans="6:6" s="1" customFormat="1" x14ac:dyDescent="0.25">
      <c r="F338" s="26"/>
    </row>
    <row r="339" spans="6:6" s="1" customFormat="1" x14ac:dyDescent="0.25">
      <c r="F339" s="26"/>
    </row>
    <row r="340" spans="6:6" s="1" customFormat="1" x14ac:dyDescent="0.25">
      <c r="F340" s="26"/>
    </row>
    <row r="341" spans="6:6" s="1" customFormat="1" x14ac:dyDescent="0.25">
      <c r="F341" s="26"/>
    </row>
    <row r="342" spans="6:6" s="1" customFormat="1" x14ac:dyDescent="0.25">
      <c r="F342" s="26"/>
    </row>
    <row r="343" spans="6:6" s="1" customFormat="1" x14ac:dyDescent="0.25">
      <c r="F343" s="26"/>
    </row>
    <row r="344" spans="6:6" s="1" customFormat="1" x14ac:dyDescent="0.25">
      <c r="F344" s="26"/>
    </row>
    <row r="345" spans="6:6" s="1" customFormat="1" x14ac:dyDescent="0.25">
      <c r="F345" s="26"/>
    </row>
    <row r="346" spans="6:6" s="1" customFormat="1" x14ac:dyDescent="0.25">
      <c r="F346" s="26"/>
    </row>
    <row r="347" spans="6:6" s="1" customFormat="1" x14ac:dyDescent="0.25">
      <c r="F347" s="26"/>
    </row>
    <row r="348" spans="6:6" s="1" customFormat="1" x14ac:dyDescent="0.25">
      <c r="F348" s="26"/>
    </row>
    <row r="349" spans="6:6" s="1" customFormat="1" x14ac:dyDescent="0.25">
      <c r="F349" s="26"/>
    </row>
    <row r="350" spans="6:6" s="1" customFormat="1" x14ac:dyDescent="0.25">
      <c r="F350" s="26"/>
    </row>
    <row r="351" spans="6:6" s="1" customFormat="1" x14ac:dyDescent="0.25">
      <c r="F351" s="26"/>
    </row>
    <row r="352" spans="6:6" s="1" customFormat="1" x14ac:dyDescent="0.25">
      <c r="F352" s="26"/>
    </row>
    <row r="353" spans="6:6" s="1" customFormat="1" x14ac:dyDescent="0.25">
      <c r="F353" s="26"/>
    </row>
    <row r="354" spans="6:6" s="1" customFormat="1" x14ac:dyDescent="0.25">
      <c r="F354" s="26"/>
    </row>
    <row r="355" spans="6:6" s="1" customFormat="1" x14ac:dyDescent="0.25">
      <c r="F355" s="26"/>
    </row>
    <row r="356" spans="6:6" s="1" customFormat="1" x14ac:dyDescent="0.25">
      <c r="F356" s="26"/>
    </row>
    <row r="357" spans="6:6" s="1" customFormat="1" x14ac:dyDescent="0.25">
      <c r="F357" s="26"/>
    </row>
    <row r="358" spans="6:6" s="1" customFormat="1" x14ac:dyDescent="0.25">
      <c r="F358" s="26"/>
    </row>
    <row r="359" spans="6:6" s="1" customFormat="1" x14ac:dyDescent="0.25">
      <c r="F359" s="26"/>
    </row>
    <row r="360" spans="6:6" s="1" customFormat="1" x14ac:dyDescent="0.25">
      <c r="F360" s="26"/>
    </row>
    <row r="361" spans="6:6" s="1" customFormat="1" x14ac:dyDescent="0.25">
      <c r="F361" s="26"/>
    </row>
    <row r="362" spans="6:6" s="1" customFormat="1" x14ac:dyDescent="0.25">
      <c r="F362" s="26"/>
    </row>
    <row r="363" spans="6:6" s="1" customFormat="1" x14ac:dyDescent="0.25">
      <c r="F363" s="26"/>
    </row>
    <row r="364" spans="6:6" s="1" customFormat="1" x14ac:dyDescent="0.25">
      <c r="F364" s="26"/>
    </row>
    <row r="365" spans="6:6" s="1" customFormat="1" x14ac:dyDescent="0.25">
      <c r="F365" s="26"/>
    </row>
    <row r="366" spans="6:6" s="1" customFormat="1" x14ac:dyDescent="0.25">
      <c r="F366" s="26"/>
    </row>
    <row r="367" spans="6:6" s="1" customFormat="1" x14ac:dyDescent="0.25">
      <c r="F367" s="26"/>
    </row>
    <row r="368" spans="6:6" s="1" customFormat="1" x14ac:dyDescent="0.25">
      <c r="F368" s="26"/>
    </row>
    <row r="369" spans="6:6" s="1" customFormat="1" x14ac:dyDescent="0.25">
      <c r="F369" s="26"/>
    </row>
    <row r="370" spans="6:6" s="1" customFormat="1" x14ac:dyDescent="0.25">
      <c r="F370" s="26"/>
    </row>
    <row r="371" spans="6:6" s="1" customFormat="1" x14ac:dyDescent="0.25">
      <c r="F371" s="26"/>
    </row>
    <row r="372" spans="6:6" s="1" customFormat="1" x14ac:dyDescent="0.25">
      <c r="F372" s="26"/>
    </row>
    <row r="373" spans="6:6" s="1" customFormat="1" x14ac:dyDescent="0.25">
      <c r="F373" s="26"/>
    </row>
    <row r="374" spans="6:6" s="1" customFormat="1" x14ac:dyDescent="0.25">
      <c r="F374" s="26"/>
    </row>
    <row r="375" spans="6:6" s="1" customFormat="1" x14ac:dyDescent="0.25">
      <c r="F375" s="26"/>
    </row>
    <row r="376" spans="6:6" s="1" customFormat="1" x14ac:dyDescent="0.25">
      <c r="F376" s="26"/>
    </row>
    <row r="377" spans="6:6" s="1" customFormat="1" x14ac:dyDescent="0.25">
      <c r="F377" s="26"/>
    </row>
    <row r="378" spans="6:6" s="1" customFormat="1" x14ac:dyDescent="0.25">
      <c r="F378" s="26"/>
    </row>
    <row r="379" spans="6:6" s="1" customFormat="1" x14ac:dyDescent="0.25">
      <c r="F379" s="26"/>
    </row>
    <row r="380" spans="6:6" s="1" customFormat="1" x14ac:dyDescent="0.25">
      <c r="F380" s="26"/>
    </row>
    <row r="381" spans="6:6" s="1" customFormat="1" x14ac:dyDescent="0.25">
      <c r="F381" s="26"/>
    </row>
    <row r="382" spans="6:6" s="1" customFormat="1" x14ac:dyDescent="0.25">
      <c r="F382" s="26"/>
    </row>
    <row r="383" spans="6:6" s="1" customFormat="1" x14ac:dyDescent="0.25">
      <c r="F383" s="26"/>
    </row>
    <row r="384" spans="6:6" s="1" customFormat="1" x14ac:dyDescent="0.25">
      <c r="F384" s="26"/>
    </row>
    <row r="385" spans="6:6" s="1" customFormat="1" x14ac:dyDescent="0.25">
      <c r="F385" s="26"/>
    </row>
    <row r="386" spans="6:6" s="1" customFormat="1" x14ac:dyDescent="0.25">
      <c r="F386" s="26"/>
    </row>
    <row r="387" spans="6:6" s="1" customFormat="1" x14ac:dyDescent="0.25">
      <c r="F387" s="26"/>
    </row>
    <row r="388" spans="6:6" s="1" customFormat="1" x14ac:dyDescent="0.25">
      <c r="F388" s="26"/>
    </row>
    <row r="389" spans="6:6" s="1" customFormat="1" x14ac:dyDescent="0.25">
      <c r="F389" s="26"/>
    </row>
    <row r="390" spans="6:6" s="1" customFormat="1" x14ac:dyDescent="0.25">
      <c r="F390" s="26"/>
    </row>
    <row r="391" spans="6:6" s="1" customFormat="1" x14ac:dyDescent="0.25">
      <c r="F391" s="26"/>
    </row>
    <row r="392" spans="6:6" s="1" customFormat="1" x14ac:dyDescent="0.25">
      <c r="F392" s="26"/>
    </row>
    <row r="393" spans="6:6" s="1" customFormat="1" x14ac:dyDescent="0.25">
      <c r="F393" s="26"/>
    </row>
    <row r="394" spans="6:6" s="1" customFormat="1" x14ac:dyDescent="0.25">
      <c r="F394" s="26"/>
    </row>
    <row r="395" spans="6:6" s="1" customFormat="1" x14ac:dyDescent="0.25">
      <c r="F395" s="26"/>
    </row>
    <row r="396" spans="6:6" s="1" customFormat="1" x14ac:dyDescent="0.25">
      <c r="F396" s="26"/>
    </row>
    <row r="397" spans="6:6" s="1" customFormat="1" x14ac:dyDescent="0.25">
      <c r="F397" s="26"/>
    </row>
    <row r="398" spans="6:6" s="1" customFormat="1" x14ac:dyDescent="0.25">
      <c r="F398" s="26"/>
    </row>
    <row r="399" spans="6:6" s="1" customFormat="1" x14ac:dyDescent="0.25">
      <c r="F399" s="26"/>
    </row>
    <row r="400" spans="6:6" s="1" customFormat="1" x14ac:dyDescent="0.25">
      <c r="F400" s="26"/>
    </row>
    <row r="401" spans="6:6" s="1" customFormat="1" x14ac:dyDescent="0.25">
      <c r="F401" s="26"/>
    </row>
    <row r="402" spans="6:6" s="1" customFormat="1" x14ac:dyDescent="0.25">
      <c r="F402" s="26"/>
    </row>
    <row r="403" spans="6:6" s="1" customFormat="1" x14ac:dyDescent="0.25">
      <c r="F403" s="26"/>
    </row>
    <row r="404" spans="6:6" s="1" customFormat="1" x14ac:dyDescent="0.25">
      <c r="F404" s="26"/>
    </row>
    <row r="405" spans="6:6" s="1" customFormat="1" x14ac:dyDescent="0.25">
      <c r="F405" s="26"/>
    </row>
    <row r="406" spans="6:6" s="1" customFormat="1" x14ac:dyDescent="0.25">
      <c r="F406" s="26"/>
    </row>
    <row r="407" spans="6:6" s="1" customFormat="1" x14ac:dyDescent="0.25">
      <c r="F407" s="26"/>
    </row>
    <row r="408" spans="6:6" s="1" customFormat="1" x14ac:dyDescent="0.25">
      <c r="F408" s="26"/>
    </row>
    <row r="409" spans="6:6" s="1" customFormat="1" x14ac:dyDescent="0.25">
      <c r="F409" s="26"/>
    </row>
    <row r="410" spans="6:6" s="1" customFormat="1" x14ac:dyDescent="0.25">
      <c r="F410" s="26"/>
    </row>
    <row r="411" spans="6:6" s="1" customFormat="1" x14ac:dyDescent="0.25">
      <c r="F411" s="26"/>
    </row>
    <row r="412" spans="6:6" s="1" customFormat="1" x14ac:dyDescent="0.25">
      <c r="F412" s="26"/>
    </row>
    <row r="413" spans="6:6" s="1" customFormat="1" x14ac:dyDescent="0.25">
      <c r="F413" s="26"/>
    </row>
    <row r="414" spans="6:6" s="1" customFormat="1" x14ac:dyDescent="0.25">
      <c r="F414" s="26"/>
    </row>
    <row r="415" spans="6:6" s="1" customFormat="1" x14ac:dyDescent="0.25">
      <c r="F415" s="26"/>
    </row>
    <row r="416" spans="6:6" s="1" customFormat="1" x14ac:dyDescent="0.25">
      <c r="F416" s="26"/>
    </row>
    <row r="417" spans="6:6" s="1" customFormat="1" x14ac:dyDescent="0.25">
      <c r="F417" s="26"/>
    </row>
    <row r="418" spans="6:6" s="1" customFormat="1" x14ac:dyDescent="0.25">
      <c r="F418" s="26"/>
    </row>
    <row r="419" spans="6:6" s="1" customFormat="1" x14ac:dyDescent="0.25">
      <c r="F419" s="26"/>
    </row>
    <row r="420" spans="6:6" s="1" customFormat="1" x14ac:dyDescent="0.25">
      <c r="F420" s="26"/>
    </row>
    <row r="421" spans="6:6" s="1" customFormat="1" x14ac:dyDescent="0.25">
      <c r="F421" s="26"/>
    </row>
    <row r="422" spans="6:6" s="1" customFormat="1" x14ac:dyDescent="0.25">
      <c r="F422" s="26"/>
    </row>
    <row r="423" spans="6:6" s="1" customFormat="1" x14ac:dyDescent="0.25">
      <c r="F423" s="26"/>
    </row>
    <row r="424" spans="6:6" s="1" customFormat="1" x14ac:dyDescent="0.25">
      <c r="F424" s="26"/>
    </row>
    <row r="425" spans="6:6" s="1" customFormat="1" x14ac:dyDescent="0.25">
      <c r="F425" s="26"/>
    </row>
    <row r="426" spans="6:6" s="1" customFormat="1" x14ac:dyDescent="0.25">
      <c r="F426" s="26"/>
    </row>
    <row r="427" spans="6:6" s="1" customFormat="1" x14ac:dyDescent="0.25">
      <c r="F427" s="26"/>
    </row>
    <row r="428" spans="6:6" s="1" customFormat="1" x14ac:dyDescent="0.25">
      <c r="F428" s="26"/>
    </row>
    <row r="429" spans="6:6" s="1" customFormat="1" x14ac:dyDescent="0.25">
      <c r="F429" s="26"/>
    </row>
    <row r="430" spans="6:6" s="1" customFormat="1" x14ac:dyDescent="0.25">
      <c r="F430" s="26"/>
    </row>
    <row r="431" spans="6:6" s="1" customFormat="1" x14ac:dyDescent="0.25">
      <c r="F431" s="26"/>
    </row>
    <row r="432" spans="6:6" s="1" customFormat="1" x14ac:dyDescent="0.25">
      <c r="F432" s="26"/>
    </row>
    <row r="433" spans="6:6" s="1" customFormat="1" x14ac:dyDescent="0.25">
      <c r="F433" s="26"/>
    </row>
    <row r="434" spans="6:6" s="1" customFormat="1" x14ac:dyDescent="0.25">
      <c r="F434" s="26"/>
    </row>
    <row r="435" spans="6:6" s="1" customFormat="1" x14ac:dyDescent="0.25">
      <c r="F435" s="26"/>
    </row>
    <row r="436" spans="6:6" s="1" customFormat="1" x14ac:dyDescent="0.25">
      <c r="F436" s="26"/>
    </row>
    <row r="437" spans="6:6" s="1" customFormat="1" x14ac:dyDescent="0.25">
      <c r="F437" s="26"/>
    </row>
    <row r="438" spans="6:6" s="1" customFormat="1" x14ac:dyDescent="0.25">
      <c r="F438" s="26"/>
    </row>
    <row r="439" spans="6:6" s="1" customFormat="1" x14ac:dyDescent="0.25">
      <c r="F439" s="26"/>
    </row>
    <row r="440" spans="6:6" s="1" customFormat="1" x14ac:dyDescent="0.25">
      <c r="F440" s="26"/>
    </row>
    <row r="441" spans="6:6" s="1" customFormat="1" x14ac:dyDescent="0.25">
      <c r="F441" s="26"/>
    </row>
    <row r="442" spans="6:6" s="1" customFormat="1" x14ac:dyDescent="0.25">
      <c r="F442" s="26"/>
    </row>
    <row r="443" spans="6:6" s="1" customFormat="1" x14ac:dyDescent="0.25">
      <c r="F443" s="26"/>
    </row>
    <row r="444" spans="6:6" s="1" customFormat="1" x14ac:dyDescent="0.25">
      <c r="F444" s="26"/>
    </row>
    <row r="445" spans="6:6" s="1" customFormat="1" x14ac:dyDescent="0.25">
      <c r="F445" s="26"/>
    </row>
    <row r="446" spans="6:6" s="1" customFormat="1" x14ac:dyDescent="0.25">
      <c r="F446" s="26"/>
    </row>
    <row r="447" spans="6:6" s="1" customFormat="1" x14ac:dyDescent="0.25">
      <c r="F447" s="26"/>
    </row>
    <row r="448" spans="6:6" s="1" customFormat="1" x14ac:dyDescent="0.25">
      <c r="F448" s="26"/>
    </row>
    <row r="449" spans="6:6" s="1" customFormat="1" x14ac:dyDescent="0.25">
      <c r="F449" s="26"/>
    </row>
    <row r="450" spans="6:6" s="1" customFormat="1" x14ac:dyDescent="0.25">
      <c r="F450" s="26"/>
    </row>
    <row r="451" spans="6:6" s="1" customFormat="1" x14ac:dyDescent="0.25">
      <c r="F451" s="26"/>
    </row>
    <row r="452" spans="6:6" s="1" customFormat="1" x14ac:dyDescent="0.25">
      <c r="F452" s="26"/>
    </row>
    <row r="453" spans="6:6" s="1" customFormat="1" x14ac:dyDescent="0.25">
      <c r="F453" s="26"/>
    </row>
    <row r="454" spans="6:6" s="1" customFormat="1" x14ac:dyDescent="0.25">
      <c r="F454" s="26"/>
    </row>
    <row r="455" spans="6:6" s="1" customFormat="1" x14ac:dyDescent="0.25">
      <c r="F455" s="26"/>
    </row>
    <row r="456" spans="6:6" s="1" customFormat="1" x14ac:dyDescent="0.25">
      <c r="F456" s="26"/>
    </row>
    <row r="457" spans="6:6" s="1" customFormat="1" x14ac:dyDescent="0.25">
      <c r="F457" s="26"/>
    </row>
    <row r="458" spans="6:6" s="1" customFormat="1" x14ac:dyDescent="0.25">
      <c r="F458" s="26"/>
    </row>
    <row r="459" spans="6:6" s="1" customFormat="1" x14ac:dyDescent="0.25">
      <c r="F459" s="26"/>
    </row>
    <row r="460" spans="6:6" s="1" customFormat="1" x14ac:dyDescent="0.25">
      <c r="F460" s="26"/>
    </row>
    <row r="461" spans="6:6" s="1" customFormat="1" x14ac:dyDescent="0.25">
      <c r="F461" s="26"/>
    </row>
    <row r="462" spans="6:6" s="1" customFormat="1" x14ac:dyDescent="0.25">
      <c r="F462" s="26"/>
    </row>
    <row r="463" spans="6:6" s="1" customFormat="1" x14ac:dyDescent="0.25">
      <c r="F463" s="26"/>
    </row>
    <row r="464" spans="6:6" s="1" customFormat="1" x14ac:dyDescent="0.25">
      <c r="F464" s="26"/>
    </row>
    <row r="465" spans="1:16" s="1" customFormat="1" x14ac:dyDescent="0.25">
      <c r="F465" s="26"/>
    </row>
    <row r="466" spans="1:16" s="1" customFormat="1" x14ac:dyDescent="0.25">
      <c r="F466" s="26"/>
    </row>
    <row r="467" spans="1:16" s="1" customFormat="1" x14ac:dyDescent="0.25">
      <c r="F467" s="26"/>
    </row>
    <row r="468" spans="1:16" s="1" customFormat="1" x14ac:dyDescent="0.25">
      <c r="F468" s="26"/>
    </row>
    <row r="469" spans="1:16" s="1" customFormat="1" x14ac:dyDescent="0.25">
      <c r="F469" s="26"/>
    </row>
    <row r="470" spans="1:16" s="1" customFormat="1" x14ac:dyDescent="0.25">
      <c r="F470" s="26"/>
    </row>
    <row r="471" spans="1:16" s="1" customFormat="1" x14ac:dyDescent="0.25">
      <c r="F471" s="26"/>
    </row>
    <row r="472" spans="1:16" s="1" customFormat="1" x14ac:dyDescent="0.25">
      <c r="F472" s="26"/>
    </row>
    <row r="473" spans="1:16" s="1" customFormat="1" x14ac:dyDescent="0.25">
      <c r="F473" s="26"/>
    </row>
    <row r="474" spans="1:16" s="1" customFormat="1" x14ac:dyDescent="0.25">
      <c r="F474" s="26"/>
    </row>
    <row r="475" spans="1:16" s="1" customFormat="1" x14ac:dyDescent="0.25">
      <c r="F475" s="26"/>
    </row>
    <row r="476" spans="1:16" s="1" customFormat="1" x14ac:dyDescent="0.25">
      <c r="F476" s="26"/>
    </row>
    <row r="477" spans="1:16" s="1" customFormat="1" x14ac:dyDescent="0.25">
      <c r="F477" s="26"/>
    </row>
    <row r="478" spans="1:16" x14ac:dyDescent="0.25">
      <c r="A478" s="1"/>
      <c r="B478" s="1"/>
      <c r="C478" s="1"/>
      <c r="D478" s="1"/>
      <c r="E478" s="1"/>
      <c r="F478" s="26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x14ac:dyDescent="0.25">
      <c r="A479" s="1"/>
      <c r="B479" s="1"/>
      <c r="C479" s="1"/>
      <c r="D479" s="1"/>
      <c r="E479" s="1"/>
      <c r="F479" s="26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x14ac:dyDescent="0.25">
      <c r="A480" s="1"/>
      <c r="B480" s="1"/>
      <c r="C480" s="1"/>
      <c r="D480" s="1"/>
      <c r="E480" s="1"/>
      <c r="F480" s="26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x14ac:dyDescent="0.25">
      <c r="A481" s="1"/>
      <c r="B481" s="1"/>
      <c r="C481" s="1"/>
      <c r="D481" s="1"/>
      <c r="E481" s="1"/>
      <c r="F481" s="26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x14ac:dyDescent="0.25">
      <c r="A482" s="1"/>
      <c r="B482" s="1"/>
      <c r="C482" s="1"/>
      <c r="D482" s="1"/>
      <c r="E482" s="1"/>
      <c r="F482" s="26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x14ac:dyDescent="0.25">
      <c r="A483" s="1"/>
      <c r="B483" s="1"/>
      <c r="C483" s="1"/>
      <c r="D483" s="1"/>
      <c r="E483" s="1"/>
      <c r="F483" s="26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x14ac:dyDescent="0.25">
      <c r="A484" s="1"/>
      <c r="B484" s="1"/>
      <c r="C484" s="1"/>
      <c r="D484" s="1"/>
      <c r="E484" s="1"/>
      <c r="F484" s="26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x14ac:dyDescent="0.25">
      <c r="A485" s="1"/>
      <c r="B485" s="1"/>
      <c r="C485" s="1"/>
      <c r="D485" s="1"/>
      <c r="E485" s="1"/>
      <c r="F485" s="26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x14ac:dyDescent="0.25">
      <c r="A486" s="1"/>
      <c r="B486" s="1"/>
      <c r="C486" s="1"/>
      <c r="D486" s="1"/>
      <c r="E486" s="1"/>
      <c r="F486" s="26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x14ac:dyDescent="0.25">
      <c r="A487" s="1"/>
      <c r="B487" s="1"/>
      <c r="C487" s="1"/>
      <c r="D487" s="1"/>
      <c r="E487" s="1"/>
      <c r="F487" s="26"/>
      <c r="G487" s="1"/>
      <c r="H487" s="1"/>
      <c r="I487" s="1"/>
      <c r="J487" s="1"/>
      <c r="K487" s="1"/>
      <c r="L487" s="1"/>
      <c r="M487" s="1"/>
      <c r="N487" s="1"/>
    </row>
    <row r="488" spans="1:16" x14ac:dyDescent="0.25">
      <c r="A488" s="1"/>
      <c r="B488" s="1"/>
      <c r="C488" s="1"/>
      <c r="D488" s="1"/>
      <c r="E488" s="1"/>
      <c r="F488" s="26"/>
      <c r="G488" s="1"/>
      <c r="H488" s="1"/>
      <c r="I488" s="1"/>
      <c r="J488" s="1"/>
      <c r="K488" s="1"/>
      <c r="L488" s="1"/>
      <c r="M488" s="1"/>
      <c r="N488" s="1"/>
    </row>
    <row r="489" spans="1:16" x14ac:dyDescent="0.25">
      <c r="A489" s="1"/>
      <c r="B489" s="1"/>
      <c r="C489" s="1"/>
      <c r="D489" s="1"/>
      <c r="E489" s="1"/>
      <c r="F489" s="26"/>
      <c r="G489" s="1"/>
      <c r="H489" s="1"/>
      <c r="I489" s="1"/>
      <c r="J489" s="1"/>
      <c r="K489" s="1"/>
      <c r="L489" s="1"/>
      <c r="M489" s="1"/>
      <c r="N489" s="1"/>
    </row>
    <row r="490" spans="1:16" x14ac:dyDescent="0.25">
      <c r="A490" s="1"/>
      <c r="B490" s="1"/>
      <c r="C490" s="1"/>
      <c r="D490" s="1"/>
      <c r="E490" s="1"/>
      <c r="F490" s="26"/>
      <c r="G490" s="1"/>
      <c r="H490" s="1"/>
      <c r="I490" s="1"/>
      <c r="J490" s="1"/>
      <c r="K490" s="1"/>
      <c r="L490" s="1"/>
      <c r="M490" s="1"/>
      <c r="N490" s="1"/>
    </row>
    <row r="491" spans="1:16" x14ac:dyDescent="0.25">
      <c r="A491" s="1"/>
      <c r="B491" s="1"/>
      <c r="C491" s="1"/>
      <c r="D491" s="1"/>
      <c r="E491" s="1"/>
      <c r="F491" s="26"/>
      <c r="G491" s="1"/>
      <c r="H491" s="1"/>
      <c r="I491" s="1"/>
      <c r="J491" s="1"/>
      <c r="K491" s="1"/>
      <c r="L491" s="1"/>
      <c r="M491" s="1"/>
      <c r="N491" s="1"/>
    </row>
    <row r="492" spans="1:16" x14ac:dyDescent="0.25">
      <c r="A492" s="1"/>
      <c r="B492" s="1"/>
      <c r="C492" s="1"/>
      <c r="D492" s="1"/>
      <c r="E492" s="1"/>
      <c r="F492" s="26"/>
      <c r="G492" s="1"/>
      <c r="H492" s="1"/>
      <c r="I492" s="1"/>
      <c r="J492" s="1"/>
      <c r="K492" s="1"/>
      <c r="L492" s="1"/>
      <c r="M492" s="1"/>
      <c r="N492" s="1"/>
    </row>
    <row r="493" spans="1:16" x14ac:dyDescent="0.25">
      <c r="A493" s="1"/>
      <c r="B493" s="1"/>
      <c r="C493" s="1"/>
      <c r="D493" s="1"/>
      <c r="E493" s="1"/>
      <c r="F493" s="26"/>
      <c r="G493" s="1"/>
      <c r="H493" s="1"/>
      <c r="I493" s="1"/>
      <c r="J493" s="1"/>
      <c r="K493" s="1"/>
      <c r="L493" s="1"/>
      <c r="M493" s="1"/>
      <c r="N493" s="1"/>
    </row>
  </sheetData>
  <mergeCells count="14">
    <mergeCell ref="L134:N134"/>
    <mergeCell ref="A127:C133"/>
    <mergeCell ref="L127:N133"/>
    <mergeCell ref="A125:P126"/>
    <mergeCell ref="N1:P2"/>
    <mergeCell ref="E5:I5"/>
    <mergeCell ref="A4:P4"/>
    <mergeCell ref="A5:A6"/>
    <mergeCell ref="B5:B6"/>
    <mergeCell ref="C5:C6"/>
    <mergeCell ref="D5:D6"/>
    <mergeCell ref="J5:L5"/>
    <mergeCell ref="M5:P5"/>
    <mergeCell ref="A3:M3"/>
  </mergeCells>
  <pageMargins left="0.23622047244094491" right="0.23622047244094491" top="0.35433070866141736" bottom="0.43307086614173229" header="0.31496062992125984" footer="0.31496062992125984"/>
  <pageSetup paperSize="9" scale="40" fitToWidth="0" fitToHeight="0" orientation="landscape" r:id="rId1"/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авто</vt:lpstr>
      <vt:lpstr>авто!Область_печати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2026-08-04T15:00:53Z</cp:lastPrinted>
  <dcterms:created xsi:type="dcterms:W3CDTF">2014-04-01T09:50:37Z</dcterms:created>
  <dcterms:modified xsi:type="dcterms:W3CDTF">2026-08-04T15:02:15Z</dcterms:modified>
</cp:coreProperties>
</file>