
<file path=[Content_Types].xml><?xml version="1.0" encoding="utf-8"?>
<Types xmlns="http://schemas.openxmlformats.org/package/2006/content-types">
  <Default Extension="svg" ContentType="image/svg+xml"/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Расчет факта" sheetId="1" state="visible" r:id="rId1"/>
  </sheets>
  <calcPr/>
</workbook>
</file>

<file path=xl/sharedStrings.xml><?xml version="1.0" encoding="utf-8"?>
<sst xmlns="http://schemas.openxmlformats.org/spreadsheetml/2006/main" count="26" uniqueCount="26">
  <si>
    <t xml:space="preserve">Оказание услуг по транспортировке (перевозке) автомобильным транспортом имущества, из числа обращенного в собственность государства и иного изъятого имущества ( Свердловская область, Тугулым, Восточный АО)</t>
  </si>
  <si>
    <t>№</t>
  </si>
  <si>
    <t xml:space="preserve">Наименование предмета контракта</t>
  </si>
  <si>
    <t xml:space="preserve">Ед. изм (усл.ед)</t>
  </si>
  <si>
    <t>Кол-во</t>
  </si>
  <si>
    <t xml:space="preserve">Ценовая информация № 1 (КП от 22.05.2026)</t>
  </si>
  <si>
    <t xml:space="preserve">Ценовая информация № 2  (КП от 22.05.2026)</t>
  </si>
  <si>
    <t xml:space="preserve">Ценовая информация № 3 (КП от 22.05.2026)</t>
  </si>
  <si>
    <t xml:space="preserve">Оценка однородности совокупности значений выявленных цен, используемых в расчете Н(М)ЦК, ЦКЕП</t>
  </si>
  <si>
    <t xml:space="preserve">Н(М)ЦК, ЦКЕП, определяемая методом сопоставимых рыночных цен (анализа рынка)*</t>
  </si>
  <si>
    <t>ОКПД</t>
  </si>
  <si>
    <t xml:space="preserve">Средняя арифметическая цена за единицу     &lt;ц&gt; </t>
  </si>
  <si>
    <t xml:space="preserve">Среднее квадратичное отклонение</t>
  </si>
  <si>
    <r>
      <t xml:space="preserve">Коэффициент вариации цен V (%)</t>
    </r>
    <r>
      <rPr>
        <i/>
        <sz val="10"/>
        <rFont val="Times New Roman"/>
      </rPr>
      <t xml:space="preserve"> (не должен превышать 33%)</t>
    </r>
  </si>
  <si>
    <r>
      <rPr>
        <b/>
        <sz val="10"/>
        <rFont val="Times New Roman"/>
      </rPr>
      <t xml:space="preserve">Расчет Н(М)ЦК по формуле </t>
    </r>
    <r>
      <rPr>
        <sz val="10"/>
        <rFont val="Times New Roman"/>
      </rPr>
      <t xml:space="preserve">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</si>
  <si>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 xml:space="preserve">Цена за единицу изм. (руб.)</t>
  </si>
  <si>
    <t xml:space="preserve">Цена за единицу изм. с округлением (вниз) до сотых долей после запятой (руб.)</t>
  </si>
  <si>
    <t xml:space="preserve">Н(М)ЦК, ЦКЕП контракта с учетом округления цены за единицу (руб.) (расчет цены единицы)</t>
  </si>
  <si>
    <t xml:space="preserve">Услуги перевозки (услуги эвакуатора) 1 км</t>
  </si>
  <si>
    <t xml:space="preserve">1 усл.ед</t>
  </si>
  <si>
    <t xml:space="preserve">Офисная мебель</t>
  </si>
  <si>
    <t xml:space="preserve">Услуги перевозки (услуги эвакуатора по г. Тугулым 1 поручение)</t>
  </si>
  <si>
    <t>19.20.21.100</t>
  </si>
  <si>
    <t>ИТОГО</t>
  </si>
  <si>
    <t xml:space="preserve">ИТОГО (П1+П2+П3):</t>
  </si>
  <si>
    <t xml:space="preserve">Начальная (максимальная) цена единицы оказания услуг  расчету составила  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</si>
</sst>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6">
    <numFmt numFmtId="160" formatCode="_-* #,##0.00\ _₽_-;\-* #,##0.00\ _₽_-;_-* &quot;-&quot;??\ _₽_-;_-@_-"/>
    <numFmt numFmtId="161" formatCode="0.00000"/>
    <numFmt numFmtId="162" formatCode="#,##0.00000"/>
    <numFmt numFmtId="163" formatCode="_-* #,##0\ _₽_-;\-* #,##0\ _₽_-;_-* &quot;-&quot;??\ _₽_-;_-@_-"/>
    <numFmt numFmtId="164" formatCode="_-* #,##0.00\ [$₽-419]_-;\-* #,##0.00\ [$₽-419]_-;_-* &quot;-&quot;??\ [$₽-419]_-;_-@_-"/>
    <numFmt numFmtId="165" formatCode="0.0000"/>
  </numFmts>
  <fonts count="11">
    <font>
      <sz val="11.000000"/>
      <color theme="1"/>
      <name val="Calibri"/>
      <scheme val="minor"/>
    </font>
    <font>
      <b/>
      <sz val="11.000000"/>
      <color rgb="FF3F3F3F"/>
      <name val="Calibri"/>
      <scheme val="minor"/>
    </font>
    <font>
      <sz val="10.000000"/>
      <color theme="1"/>
      <name val="Times New Roman"/>
    </font>
    <font>
      <sz val="12.000000"/>
      <name val="Times New Roman"/>
    </font>
    <font>
      <b/>
      <sz val="12.000000"/>
      <name val="Times New Roman"/>
    </font>
    <font>
      <b/>
      <sz val="10.000000"/>
      <name val="Times New Roman"/>
    </font>
    <font>
      <sz val="10.000000"/>
      <name val="Times New Roman"/>
    </font>
    <font>
      <b/>
      <sz val="10.000000"/>
      <color theme="1"/>
      <name val="Times New Roman"/>
    </font>
    <font>
      <sz val="12.000000"/>
      <color theme="1"/>
      <name val="Times New Roman"/>
    </font>
    <font>
      <b/>
      <sz val="12.000000"/>
      <color rgb="FF3F3F3F"/>
      <name val="Times New Roman"/>
    </font>
    <font>
      <sz val="11.000000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theme="0"/>
        <bgColor theme="0"/>
      </patternFill>
    </fill>
  </fills>
  <borders count="14">
    <border>
      <left style="none"/>
      <right style="none"/>
      <top style="none"/>
      <bottom style="none"/>
      <diagonal style="none"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 style="none"/>
    </border>
    <border>
      <left style="none"/>
      <right style="none"/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none"/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none"/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none"/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none"/>
      <diagonal style="none"/>
    </border>
    <border>
      <left style="none"/>
      <right style="thin">
        <color auto="1"/>
      </right>
      <top style="thin">
        <color auto="1"/>
      </top>
      <bottom style="none"/>
      <diagonal style="none"/>
    </border>
  </borders>
  <cellStyleXfs count="3">
    <xf fontId="0" fillId="0" borderId="0" numFmtId="0" applyNumberFormat="1" applyFont="1" applyFill="1" applyBorder="1"/>
    <xf fontId="1" fillId="2" borderId="1" numFmtId="0" applyNumberFormat="0" applyFont="1" applyFill="1" applyBorder="1" applyProtection="0"/>
    <xf fontId="0" fillId="0" borderId="0" numFmtId="160" applyNumberFormat="1" applyFont="0" applyFill="0" applyBorder="0" applyProtection="0"/>
  </cellStyleXfs>
  <cellXfs count="54">
    <xf fontId="0" fillId="0" borderId="0" numFmtId="0" xfId="0"/>
    <xf fontId="2" fillId="0" borderId="0" numFmtId="0" xfId="0" applyFont="1"/>
    <xf fontId="3" fillId="0" borderId="0" numFmtId="0" xfId="0" applyFont="1" applyAlignment="1">
      <alignment horizontal="right" vertical="top" wrapText="1"/>
    </xf>
    <xf fontId="3" fillId="0" borderId="0" numFmtId="0" xfId="0" applyFont="1" applyAlignment="1">
      <alignment horizontal="right" vertical="top"/>
    </xf>
    <xf fontId="4" fillId="0" borderId="2" numFmtId="0" xfId="0" applyFont="1" applyBorder="1" applyAlignment="1">
      <alignment horizontal="center" vertical="center" wrapText="1"/>
    </xf>
    <xf fontId="2" fillId="0" borderId="3" numFmtId="0" xfId="0" applyFont="1" applyBorder="1" applyAlignment="1">
      <alignment wrapText="1"/>
    </xf>
    <xf fontId="5" fillId="0" borderId="3" numFmtId="0" xfId="0" applyFont="1" applyBorder="1" applyAlignment="1">
      <alignment horizontal="center" vertical="center" wrapText="1"/>
    </xf>
    <xf fontId="5" fillId="0" borderId="4" numFmtId="0" xfId="0" applyFont="1" applyBorder="1" applyAlignment="1">
      <alignment horizontal="center" vertical="center" wrapText="1"/>
    </xf>
    <xf fontId="5" fillId="0" borderId="3" numFmtId="0" xfId="0" applyFont="1" applyBorder="1" applyAlignment="1">
      <alignment horizontal="center" textRotation="90" vertical="center" wrapText="1"/>
    </xf>
    <xf fontId="5" fillId="0" borderId="3" numFmtId="2" xfId="0" applyNumberFormat="1" applyFont="1" applyBorder="1" applyAlignment="1">
      <alignment horizontal="center" vertical="top" wrapText="1"/>
    </xf>
    <xf fontId="5" fillId="0" borderId="3" numFmtId="0" xfId="0" applyFont="1" applyBorder="1" applyAlignment="1">
      <alignment horizontal="center" vertical="top" wrapText="1"/>
    </xf>
    <xf fontId="5" fillId="0" borderId="5" numFmtId="0" xfId="0" applyFont="1" applyBorder="1" applyAlignment="1">
      <alignment horizontal="center" vertical="center" wrapText="1"/>
    </xf>
    <xf fontId="6" fillId="0" borderId="3" numFmtId="4" xfId="0" applyNumberFormat="1" applyFont="1" applyBorder="1" applyAlignment="1">
      <alignment horizontal="center" vertical="center" wrapText="1"/>
    </xf>
    <xf fontId="6" fillId="0" borderId="3" numFmtId="0" xfId="0" applyFont="1" applyBorder="1" applyAlignment="1">
      <alignment horizontal="center" vertical="top" wrapText="1"/>
    </xf>
    <xf fontId="7" fillId="0" borderId="3" numFmtId="0" xfId="0" applyFont="1" applyBorder="1" applyAlignment="1">
      <alignment horizontal="center" vertical="top" wrapText="1"/>
    </xf>
    <xf fontId="5" fillId="0" borderId="6" numFmtId="0" xfId="0" applyFont="1" applyBorder="1" applyAlignment="1">
      <alignment horizontal="center" vertical="center" wrapText="1"/>
    </xf>
    <xf fontId="5" fillId="0" borderId="7" numFmtId="0" xfId="0" applyFont="1" applyBorder="1" applyAlignment="1">
      <alignment horizontal="center" vertical="center" wrapText="1"/>
    </xf>
    <xf fontId="6" fillId="3" borderId="8" numFmtId="0" xfId="0" applyFont="1" applyFill="1" applyBorder="1" applyAlignment="1">
      <alignment horizontal="left" vertical="center" wrapText="1"/>
    </xf>
    <xf fontId="5" fillId="0" borderId="9" numFmtId="0" xfId="0" applyFont="1" applyBorder="1" applyAlignment="1">
      <alignment horizontal="center" vertical="center" wrapText="1"/>
    </xf>
    <xf fontId="5" fillId="0" borderId="10" numFmtId="0" xfId="0" applyFont="1" applyBorder="1" applyAlignment="1">
      <alignment horizontal="center" vertical="center" wrapText="1"/>
    </xf>
    <xf fontId="6" fillId="0" borderId="11" numFmtId="4" xfId="0" applyNumberFormat="1" applyFont="1" applyBorder="1" applyAlignment="1">
      <alignment horizontal="center" vertical="center" wrapText="1"/>
    </xf>
    <xf fontId="2" fillId="0" borderId="3" numFmtId="161" xfId="0" applyNumberFormat="1" applyFont="1" applyBorder="1" applyAlignment="1">
      <alignment horizontal="center" vertical="center"/>
    </xf>
    <xf fontId="2" fillId="0" borderId="3" numFmtId="2" xfId="0" applyNumberFormat="1" applyFont="1" applyBorder="1" applyAlignment="1">
      <alignment horizontal="center" vertical="center"/>
    </xf>
    <xf fontId="5" fillId="0" borderId="3" numFmtId="4" xfId="0" applyNumberFormat="1" applyFont="1" applyBorder="1" applyAlignment="1">
      <alignment horizontal="center" vertical="center" wrapText="1"/>
    </xf>
    <xf fontId="5" fillId="0" borderId="3" numFmtId="162" xfId="0" applyNumberFormat="1" applyFont="1" applyBorder="1" applyAlignment="1">
      <alignment horizontal="center" vertical="center" wrapText="1"/>
    </xf>
    <xf fontId="6" fillId="0" borderId="6" numFmtId="0" xfId="0" applyFont="1" applyBorder="1" applyAlignment="1">
      <alignment horizontal="center" vertical="center" wrapText="1"/>
    </xf>
    <xf fontId="6" fillId="0" borderId="6" numFmtId="0" xfId="0" applyFont="1" applyBorder="1" applyAlignment="1">
      <alignment horizontal="left" vertical="center" wrapText="1"/>
    </xf>
    <xf fontId="6" fillId="0" borderId="9" numFmtId="0" xfId="0" applyFont="1" applyBorder="1" applyAlignment="1">
      <alignment horizontal="left" vertical="center" wrapText="1"/>
    </xf>
    <xf fontId="6" fillId="0" borderId="5" numFmtId="0" xfId="0" applyFont="1" applyBorder="1" applyAlignment="1">
      <alignment horizontal="left" vertical="center" wrapText="1"/>
    </xf>
    <xf fontId="5" fillId="0" borderId="5" numFmtId="163" xfId="2" applyNumberFormat="1" applyFont="1" applyBorder="1" applyAlignment="1">
      <alignment horizontal="center" vertical="center" wrapText="1"/>
    </xf>
    <xf fontId="5" fillId="0" borderId="12" numFmtId="0" xfId="0" applyFont="1" applyBorder="1" applyAlignment="1">
      <alignment horizontal="center" vertical="center" wrapText="1"/>
    </xf>
    <xf fontId="6" fillId="0" borderId="0" numFmtId="0" xfId="0" applyFont="1" applyAlignment="1">
      <alignment horizontal="left" vertical="center" wrapText="1"/>
    </xf>
    <xf fontId="5" fillId="0" borderId="0" numFmtId="0" xfId="0" applyFont="1" applyAlignment="1">
      <alignment horizontal="center" vertical="center" wrapText="1"/>
    </xf>
    <xf fontId="5" fillId="0" borderId="0" numFmtId="0" xfId="0" applyFont="1" applyAlignment="1">
      <alignment vertical="center" wrapText="1"/>
    </xf>
    <xf fontId="6" fillId="0" borderId="12" numFmtId="4" xfId="0" applyNumberFormat="1" applyFont="1" applyBorder="1" applyAlignment="1">
      <alignment horizontal="center" vertical="center" wrapText="1"/>
    </xf>
    <xf fontId="6" fillId="0" borderId="0" numFmtId="4" xfId="0" applyNumberFormat="1" applyFont="1" applyAlignment="1">
      <alignment horizontal="center" vertical="center" wrapText="1"/>
    </xf>
    <xf fontId="2" fillId="0" borderId="12" numFmtId="161" xfId="0" applyNumberFormat="1" applyFont="1" applyBorder="1" applyAlignment="1">
      <alignment horizontal="center" vertical="center"/>
    </xf>
    <xf fontId="2" fillId="0" borderId="12" numFmtId="2" xfId="0" applyNumberFormat="1" applyFont="1" applyBorder="1" applyAlignment="1">
      <alignment horizontal="center" vertical="center"/>
    </xf>
    <xf fontId="5" fillId="0" borderId="12" numFmtId="4" xfId="0" applyNumberFormat="1" applyFont="1" applyBorder="1" applyAlignment="1">
      <alignment horizontal="center" vertical="center" wrapText="1"/>
    </xf>
    <xf fontId="5" fillId="0" borderId="12" numFmtId="162" xfId="0" applyNumberFormat="1" applyFont="1" applyBorder="1" applyAlignment="1">
      <alignment horizontal="center" vertical="center" wrapText="1"/>
    </xf>
    <xf fontId="5" fillId="0" borderId="13" numFmtId="4" xfId="0" applyNumberFormat="1" applyFont="1" applyBorder="1" applyAlignment="1">
      <alignment horizontal="center" vertical="center" wrapText="1"/>
    </xf>
    <xf fontId="7" fillId="0" borderId="0" numFmtId="0" xfId="0" applyFont="1" applyAlignment="1">
      <alignment horizontal="center" vertical="top"/>
    </xf>
    <xf fontId="5" fillId="0" borderId="4" numFmtId="0" xfId="0" applyFont="1" applyBorder="1" applyAlignment="1">
      <alignment horizontal="center" vertical="top" wrapText="1"/>
    </xf>
    <xf fontId="5" fillId="0" borderId="4" numFmtId="0" xfId="0" applyFont="1" applyBorder="1" applyAlignment="1">
      <alignment horizontal="justify" wrapText="1"/>
    </xf>
    <xf fontId="5" fillId="0" borderId="11" numFmtId="0" xfId="0" applyFont="1" applyBorder="1" applyAlignment="1">
      <alignment horizontal="center" vertical="center" wrapText="1"/>
    </xf>
    <xf fontId="5" fillId="0" borderId="3" numFmtId="2" xfId="0" applyNumberFormat="1" applyFont="1" applyBorder="1" applyAlignment="1">
      <alignment horizontal="center" vertical="center" wrapText="1"/>
    </xf>
    <xf fontId="8" fillId="0" borderId="8" numFmtId="0" xfId="0" applyFont="1" applyBorder="1" applyAlignment="1">
      <alignment horizontal="left" vertical="center" wrapText="1"/>
    </xf>
    <xf fontId="9" fillId="2" borderId="8" numFmtId="164" xfId="1" applyNumberFormat="1" applyFont="1" applyFill="1" applyBorder="1" applyAlignment="1">
      <alignment horizontal="center" vertical="center"/>
    </xf>
    <xf fontId="8" fillId="3" borderId="12" numFmtId="164" xfId="0" applyNumberFormat="1" applyFont="1" applyFill="1" applyBorder="1" applyAlignment="1">
      <alignment wrapText="1"/>
    </xf>
    <xf fontId="8" fillId="0" borderId="12" numFmtId="0" xfId="0" applyFont="1" applyBorder="1" applyAlignment="1">
      <alignment wrapText="1"/>
    </xf>
    <xf fontId="10" fillId="0" borderId="0" numFmtId="0" xfId="0" applyFont="1" applyAlignment="1" applyProtection="1">
      <alignment vertical="center"/>
      <protection locked="0"/>
    </xf>
    <xf fontId="3" fillId="0" borderId="0" numFmtId="0" xfId="0" applyFont="1" applyAlignment="1" applyProtection="1">
      <alignment horizontal="center" wrapText="1"/>
      <protection locked="0"/>
    </xf>
    <xf fontId="3" fillId="0" borderId="0" numFmtId="0" xfId="0" applyFont="1" applyAlignment="1" applyProtection="1">
      <alignment wrapText="1"/>
      <protection locked="0"/>
    </xf>
    <xf fontId="3" fillId="0" borderId="0" numFmtId="165" xfId="0" applyNumberFormat="1" applyFont="1" applyAlignment="1" applyProtection="1">
      <alignment horizontal="center" vertical="center"/>
      <protection locked="0"/>
    </xf>
  </cellXfs>
  <cellStyles count="3">
    <cellStyle name="Вывод" xfId="1" builtinId="21"/>
    <cellStyle name="Обычный" xfId="0" builtinId="0"/>
    <cellStyle name="Финансовый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media1.svg"/><Relationship Id="rId3" Type="http://schemas.openxmlformats.org/officeDocument/2006/relationships/image" Target="../media/image2.png"/><Relationship Id="rId4" Type="http://schemas.openxmlformats.org/officeDocument/2006/relationships/image" Target="../media/media2.svg"/><Relationship Id="rId5" Type="http://schemas.openxmlformats.org/officeDocument/2006/relationships/image" Target="../media/image3.png"/><Relationship Id="rId6" Type="http://schemas.openxmlformats.org/officeDocument/2006/relationships/image" Target="../media/media3.svg"/><Relationship Id="rId7" Type="http://schemas.openxmlformats.org/officeDocument/2006/relationships/image" Target="../media/image4.png"/><Relationship Id="rId8" Type="http://schemas.openxmlformats.org/officeDocument/2006/relationships/image" Target="../media/media4.sv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twoCellAnchor editAs="twoCell">
    <xdr:from>
      <xdr:col>12</xdr:col>
      <xdr:colOff>19050</xdr:colOff>
      <xdr:row>4</xdr:row>
      <xdr:rowOff>952500</xdr:rowOff>
    </xdr:from>
    <xdr:to>
      <xdr:col>13</xdr:col>
      <xdr:colOff>0</xdr:colOff>
      <xdr:row>4</xdr:row>
      <xdr:rowOff>1304925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/>
      </xdr:blipFill>
      <xdr:spPr bwMode="auto">
        <a:xfrm>
          <a:off x="7658100" y="2524125"/>
          <a:ext cx="100965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twoCell">
    <xdr:from>
      <xdr:col>11</xdr:col>
      <xdr:colOff>47625</xdr:colOff>
      <xdr:row>4</xdr:row>
      <xdr:rowOff>904875</xdr:rowOff>
    </xdr:from>
    <xdr:to>
      <xdr:col>12</xdr:col>
      <xdr:colOff>19050</xdr:colOff>
      <xdr:row>4</xdr:row>
      <xdr:rowOff>1343025</xdr:rowOff>
    </xdr:to>
    <xdr:pic>
      <xdr:nvPicPr>
        <xdr:cNvPr id="3" name="Picture 2"/>
        <xdr:cNvPicPr>
          <a:picLocks noChangeAspect="1" noChangeArrowheads="1"/>
        </xdr:cNvPicPr>
      </xdr:nvPicPr>
      <xdr:blipFill>
        <a:blip r:embed="rId3">
          <a:extLst>
            <a:ext uri="{96DAC541-7B7A-43D3-8B79-37D633B846F1}">
              <asvg:svgBlip xmlns:asvg="http://schemas.microsoft.com/office/drawing/2016/SVG/main" r:embed="rId4"/>
            </a:ext>
          </a:extLst>
        </a:blip>
        <a:stretch/>
      </xdr:blipFill>
      <xdr:spPr bwMode="auto">
        <a:xfrm>
          <a:off x="6581774" y="2476500"/>
          <a:ext cx="1076325" cy="4381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twoCell">
    <xdr:from>
      <xdr:col>13</xdr:col>
      <xdr:colOff>19050</xdr:colOff>
      <xdr:row>4</xdr:row>
      <xdr:rowOff>1600200</xdr:rowOff>
    </xdr:from>
    <xdr:to>
      <xdr:col>13</xdr:col>
      <xdr:colOff>1504950</xdr:colOff>
      <xdr:row>4</xdr:row>
      <xdr:rowOff>1962150</xdr:rowOff>
    </xdr:to>
    <xdr:pic>
      <xdr:nvPicPr>
        <xdr:cNvPr id="4" name="Picture 5"/>
        <xdr:cNvPicPr>
          <a:picLocks noChangeAspect="1" noChangeArrowheads="1"/>
        </xdr:cNvPicPr>
      </xdr:nvPicPr>
      <xdr:blipFill>
        <a:blip r:embed="rId5">
          <a:extLst>
            <a:ext uri="{96DAC541-7B7A-43D3-8B79-37D633B846F1}">
              <asvg:svgBlip xmlns:asvg="http://schemas.microsoft.com/office/drawing/2016/SVG/main" r:embed="rId6"/>
            </a:ext>
          </a:extLst>
        </a:blip>
        <a:stretch/>
      </xdr:blipFill>
      <xdr:spPr bwMode="auto">
        <a:xfrm>
          <a:off x="8686800" y="3171825"/>
          <a:ext cx="14859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twoCell">
    <xdr:from>
      <xdr:col>13</xdr:col>
      <xdr:colOff>266700</xdr:colOff>
      <xdr:row>4</xdr:row>
      <xdr:rowOff>1400175</xdr:rowOff>
    </xdr:from>
    <xdr:to>
      <xdr:col>13</xdr:col>
      <xdr:colOff>419100</xdr:colOff>
      <xdr:row>4</xdr:row>
      <xdr:rowOff>1628775</xdr:rowOff>
    </xdr:to>
    <xdr:pic>
      <xdr:nvPicPr>
        <xdr:cNvPr id="5" name="Picture 6"/>
        <xdr:cNvPicPr>
          <a:picLocks noChangeAspect="1" noChangeArrowheads="1"/>
        </xdr:cNvPicPr>
      </xdr:nvPicPr>
      <xdr:blipFill>
        <a:blip r:embed="rId7">
          <a:extLst>
            <a:ext uri="{96DAC541-7B7A-43D3-8B79-37D633B846F1}">
              <asvg:svgBlip xmlns:asvg="http://schemas.microsoft.com/office/drawing/2016/SVG/main" r:embed="rId8"/>
            </a:ext>
          </a:extLst>
        </a:blip>
        <a:stretch/>
      </xdr:blipFill>
      <xdr:spPr bwMode="auto">
        <a:xfrm>
          <a:off x="8934450" y="2971800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_rels/sheet1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85" workbookViewId="0">
      <selection activeCell="F15" activeCellId="0" sqref="F15"/>
    </sheetView>
  </sheetViews>
  <sheetFormatPr defaultColWidth="9.28515625" defaultRowHeight="14.25"/>
  <cols>
    <col customWidth="1" min="1" max="1" style="1" width="3.28515625"/>
    <col customWidth="1" hidden="1" min="2" max="2" style="1" width="2.7109375"/>
    <col customWidth="1" min="3" max="3" style="1" width="27.28515625"/>
    <col customWidth="1" hidden="1" min="4" max="5" style="1" width="12.5703125"/>
    <col customWidth="1" min="6" max="6" style="1" width="11"/>
    <col customWidth="1" min="7" max="7" style="1" width="12.28515625"/>
    <col customWidth="1" min="8" max="8" style="1" width="10.7109375"/>
    <col customWidth="1" min="9" max="9" style="1" width="10.5703125"/>
    <col customWidth="1" min="10" max="10" style="1" width="11.7109375"/>
    <col customWidth="1" min="11" max="11" style="1" width="12.5703125"/>
    <col customWidth="1" min="12" max="12" style="1" width="16.5703125"/>
    <col customWidth="1" min="13" max="13" style="1" width="15.42578125"/>
    <col customWidth="1" min="14" max="14" style="1" width="24.28515625"/>
    <col customWidth="1" min="15" max="15" style="1" width="12.7109375"/>
    <col customWidth="1" min="16" max="16" style="1" width="13"/>
    <col customWidth="1" min="17" max="17" style="1" width="18.28515625"/>
    <col min="18" max="16384" style="1" width="9.28515625"/>
  </cols>
  <sheetData>
    <row r="1" ht="21" customHeight="1">
      <c r="N1" s="2"/>
      <c r="O1" s="3"/>
      <c r="P1" s="3"/>
      <c r="Q1" s="3"/>
    </row>
    <row r="2" ht="34.5" customHeight="1">
      <c r="A2" s="4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</row>
    <row r="3" ht="18" customHeight="1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4" ht="39" customHeight="1">
      <c r="A4" s="6" t="s">
        <v>1</v>
      </c>
      <c r="B4" s="6" t="s">
        <v>2</v>
      </c>
      <c r="C4" s="6" t="s">
        <v>2</v>
      </c>
      <c r="D4" s="7"/>
      <c r="E4" s="7"/>
      <c r="F4" s="7" t="s">
        <v>3</v>
      </c>
      <c r="G4" s="7" t="s">
        <v>4</v>
      </c>
      <c r="H4" s="8" t="s">
        <v>5</v>
      </c>
      <c r="I4" s="8" t="s">
        <v>6</v>
      </c>
      <c r="J4" s="8" t="s">
        <v>7</v>
      </c>
      <c r="K4" s="9" t="s">
        <v>8</v>
      </c>
      <c r="L4" s="9"/>
      <c r="M4" s="9"/>
      <c r="N4" s="10" t="s">
        <v>9</v>
      </c>
      <c r="O4" s="10"/>
      <c r="P4" s="10"/>
      <c r="Q4" s="10"/>
    </row>
    <row r="5" ht="168.75" customHeight="1">
      <c r="A5" s="6"/>
      <c r="B5" s="7"/>
      <c r="C5" s="7"/>
      <c r="D5" s="11"/>
      <c r="E5" s="11" t="s">
        <v>10</v>
      </c>
      <c r="F5" s="11"/>
      <c r="G5" s="11"/>
      <c r="H5" s="8"/>
      <c r="I5" s="8"/>
      <c r="J5" s="8"/>
      <c r="K5" s="12" t="s">
        <v>11</v>
      </c>
      <c r="L5" s="10" t="s">
        <v>12</v>
      </c>
      <c r="M5" s="10" t="s">
        <v>13</v>
      </c>
      <c r="N5" s="13" t="s">
        <v>14</v>
      </c>
      <c r="O5" s="14" t="s">
        <v>15</v>
      </c>
      <c r="P5" s="14" t="s">
        <v>16</v>
      </c>
      <c r="Q5" s="14" t="s">
        <v>17</v>
      </c>
    </row>
    <row r="6" ht="168.75" customHeight="1">
      <c r="A6" s="15">
        <v>1</v>
      </c>
      <c r="B6" s="16"/>
      <c r="C6" s="17" t="s">
        <v>18</v>
      </c>
      <c r="D6" s="18"/>
      <c r="E6" s="11"/>
      <c r="F6" s="19" t="s">
        <v>19</v>
      </c>
      <c r="G6" s="11">
        <v>1</v>
      </c>
      <c r="H6" s="20">
        <v>120</v>
      </c>
      <c r="I6" s="20">
        <v>110</v>
      </c>
      <c r="J6" s="20">
        <v>130</v>
      </c>
      <c r="K6" s="12">
        <v>120</v>
      </c>
      <c r="L6" s="21">
        <f t="shared" ref="L6:L7" si="0">SQRT(((SUM((POWER(H6-K6,2)),(POWER(I6-K6,2)),(POWER(J6-K6,2)))/(COLUMNS(H6:J6)-1))))</f>
        <v>10</v>
      </c>
      <c r="M6" s="22">
        <f t="shared" ref="M6:M7" si="1">L6/K6*100</f>
        <v>8.3333333333333321</v>
      </c>
      <c r="N6" s="23">
        <f t="shared" ref="N6:N7" si="2">((G6/3)*(SUM(H6:J6)))</f>
        <v>120</v>
      </c>
      <c r="O6" s="24">
        <f t="shared" ref="O6:O7" si="3">N6/G6</f>
        <v>120</v>
      </c>
      <c r="P6" s="23">
        <f t="shared" ref="P6:P7" si="4">O6</f>
        <v>120</v>
      </c>
      <c r="Q6" s="23">
        <f t="shared" ref="Q6:Q7" si="5">P6*G6</f>
        <v>120</v>
      </c>
    </row>
    <row r="7" ht="60.75" customHeight="1">
      <c r="A7" s="25">
        <v>2</v>
      </c>
      <c r="B7" s="26" t="s">
        <v>20</v>
      </c>
      <c r="C7" s="17" t="s">
        <v>21</v>
      </c>
      <c r="D7" s="27"/>
      <c r="E7" s="28" t="s">
        <v>22</v>
      </c>
      <c r="F7" s="11"/>
      <c r="G7" s="29">
        <v>1</v>
      </c>
      <c r="H7" s="20">
        <v>3300</v>
      </c>
      <c r="I7" s="20">
        <v>3700</v>
      </c>
      <c r="J7" s="20">
        <v>3500</v>
      </c>
      <c r="K7" s="12">
        <f>ROUND((H7+J7+I7)/3,2)</f>
        <v>3500</v>
      </c>
      <c r="L7" s="21">
        <f t="shared" si="0"/>
        <v>200</v>
      </c>
      <c r="M7" s="22">
        <f t="shared" si="1"/>
        <v>5.7142857142857144</v>
      </c>
      <c r="N7" s="23">
        <f t="shared" si="2"/>
        <v>3500</v>
      </c>
      <c r="O7" s="24">
        <f t="shared" si="3"/>
        <v>3500</v>
      </c>
      <c r="P7" s="23">
        <f t="shared" si="4"/>
        <v>3500</v>
      </c>
      <c r="Q7" s="23">
        <f t="shared" si="5"/>
        <v>3500</v>
      </c>
    </row>
    <row r="8">
      <c r="A8" s="30"/>
      <c r="B8" s="31"/>
      <c r="C8" s="31"/>
      <c r="D8" s="31"/>
      <c r="E8" s="31"/>
      <c r="F8" s="32"/>
      <c r="G8" s="33"/>
      <c r="H8" s="34"/>
      <c r="I8" s="34"/>
      <c r="J8" s="34"/>
      <c r="K8" s="35"/>
      <c r="L8" s="36"/>
      <c r="M8" s="37"/>
      <c r="N8" s="38"/>
      <c r="O8" s="39"/>
      <c r="P8" s="40"/>
      <c r="Q8" s="23"/>
    </row>
    <row r="9" s="41" customFormat="1" ht="60.75" customHeight="1">
      <c r="A9" s="42"/>
      <c r="B9" s="43"/>
      <c r="C9" s="16" t="s">
        <v>23</v>
      </c>
      <c r="D9" s="30"/>
      <c r="E9" s="30"/>
      <c r="F9" s="30"/>
      <c r="G9" s="30"/>
      <c r="H9" s="30"/>
      <c r="I9" s="30"/>
      <c r="J9" s="30"/>
      <c r="K9" s="30"/>
      <c r="L9" s="30"/>
      <c r="M9" s="44"/>
      <c r="N9" s="45" t="s">
        <v>24</v>
      </c>
      <c r="O9" s="45"/>
      <c r="P9" s="45"/>
      <c r="Q9" s="23">
        <f>Q7+Q6</f>
        <v>3620</v>
      </c>
    </row>
    <row r="10" ht="32.25" customHeight="1">
      <c r="A10" s="46" t="s">
        <v>25</v>
      </c>
      <c r="B10" s="46"/>
      <c r="C10" s="46"/>
      <c r="D10" s="46"/>
      <c r="E10" s="46"/>
      <c r="F10" s="46"/>
      <c r="G10" s="46"/>
      <c r="H10" s="46"/>
      <c r="I10" s="46"/>
      <c r="J10" s="46"/>
      <c r="K10" s="47">
        <f>Q9</f>
        <v>3620</v>
      </c>
      <c r="L10" s="47"/>
      <c r="M10" s="48"/>
      <c r="N10" s="48"/>
      <c r="O10" s="49"/>
      <c r="P10" s="49"/>
      <c r="Q10" s="49"/>
    </row>
    <row r="11" s="50" customFormat="1" ht="15.75" hidden="1">
      <c r="A11" s="51"/>
      <c r="B11" s="51"/>
      <c r="C11" s="51"/>
      <c r="D11" s="51"/>
      <c r="E11" s="51"/>
      <c r="F11" s="51"/>
      <c r="G11" s="51"/>
      <c r="H11" s="52"/>
      <c r="I11" s="52"/>
      <c r="J11" s="53"/>
    </row>
    <row r="12" s="50" customFormat="1" ht="15">
      <c r="A12" s="51"/>
      <c r="B12" s="51"/>
      <c r="C12" s="51"/>
      <c r="D12" s="51"/>
      <c r="E12" s="51"/>
      <c r="F12" s="51"/>
      <c r="G12" s="51"/>
      <c r="H12" s="52"/>
      <c r="I12" s="52"/>
      <c r="J12" s="53"/>
    </row>
  </sheetData>
  <mergeCells count="19">
    <mergeCell ref="N1:Q1"/>
    <mergeCell ref="A2:Q2"/>
    <mergeCell ref="A3:Q3"/>
    <mergeCell ref="A4:A5"/>
    <mergeCell ref="B4:B5"/>
    <mergeCell ref="C4:C5"/>
    <mergeCell ref="F4:F5"/>
    <mergeCell ref="G4:G5"/>
    <mergeCell ref="H4:H5"/>
    <mergeCell ref="I4:I5"/>
    <mergeCell ref="J4:J5"/>
    <mergeCell ref="K4:M4"/>
    <mergeCell ref="N4:Q4"/>
    <mergeCell ref="F6:F7"/>
    <mergeCell ref="C9:M9"/>
    <mergeCell ref="N9:P9"/>
    <mergeCell ref="A10:J10"/>
    <mergeCell ref="K10:L10"/>
    <mergeCell ref="A11:G11"/>
  </mergeCells>
  <printOptions headings="0" gridLines="0"/>
  <pageMargins left="0.11811023622047245" right="0.11811023622047245" top="0.15748031496062992" bottom="0.15748031496062992" header="0.31496062992125984" footer="0.31496062992125984"/>
  <pageSetup paperSize="9" scale="70" fitToWidth="1" fitToHeight="1" pageOrder="downThenOver" orientation="landscape" usePrinterDefaults="1" blackAndWhite="0" draft="0" cellComments="none" useFirstPageNumber="0" errors="displayed" horizontalDpi="600" verticalDpi="600" copies="1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Р7-Офис/2025.2.2.831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SaVa</dc:creator>
  <cp:lastModifiedBy>yuliya.pechenkina</cp:lastModifiedBy>
  <cp:revision>5</cp:revision>
  <dcterms:created xsi:type="dcterms:W3CDTF">2014-01-15T18:15:09Z</dcterms:created>
  <dcterms:modified xsi:type="dcterms:W3CDTF">2026-05-25T04:44:48Z</dcterms:modified>
</cp:coreProperties>
</file>