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2\Downloads\"/>
    </mc:Choice>
  </mc:AlternateContent>
  <bookViews>
    <workbookView xWindow="-120" yWindow="-120" windowWidth="29040" windowHeight="15840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НМЦК'!$A$9:$N$10</definedName>
  </definedNames>
  <calcPr calcId="152511" refMode="R1C1" fullPrecision="0"/>
</workbook>
</file>

<file path=xl/calcChain.xml><?xml version="1.0" encoding="utf-8"?>
<calcChain xmlns="http://schemas.openxmlformats.org/spreadsheetml/2006/main">
  <c r="G10" i="1" l="1"/>
  <c r="J10" i="1" s="1"/>
  <c r="K10" i="1" s="1"/>
  <c r="N10" i="1" s="1"/>
  <c r="L10" i="1"/>
  <c r="M10" i="1" l="1"/>
  <c r="N11" i="1" l="1"/>
</calcChain>
</file>

<file path=xl/sharedStrings.xml><?xml version="1.0" encoding="utf-8"?>
<sst xmlns="http://schemas.openxmlformats.org/spreadsheetml/2006/main" count="40" uniqueCount="39">
  <si>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</si>
  <si>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</si>
  <si>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</si>
  <si>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</si>
  <si>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</si>
  <si>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</si>
  <si>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</si>
  <si>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</si>
  <si>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</si>
  <si>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</si>
  <si>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</si>
  <si>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</si>
  <si>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</si>
  <si>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</si>
  <si>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</si>
  <si>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</si>
  <si>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</si>
  <si>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</si>
  <si>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</si>
  <si>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</si>
  <si>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</si>
  <si>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</si>
  <si>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</si>
  <si>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</si>
  <si>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</si>
  <si>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</si>
  <si>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</si>
  <si>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</si>
  <si>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</si>
  <si>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</si>
  <si>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Метод сопоставимых рыночных цен (анализ рынка) - НМЦК рынка с использованием скриншотов цен,размещенных на сайтах в сети "Интернет")  </t>
    </r>
    <r>
      <rPr>
        <i/>
        <sz val="12"/>
        <rFont val="Times New Roman"/>
      </rPr>
      <t>(</t>
    </r>
    <r>
      <rPr>
        <b/>
        <i/>
        <sz val="12"/>
        <color indexed="2"/>
        <rFont val="Times New Roman"/>
      </rPr>
      <t>п.3.7.1</t>
    </r>
    <r>
      <rPr>
        <i/>
        <sz val="12"/>
        <rFont val="Times New Roman"/>
      </rPr>
      <t xml:space="preserve">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  </r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</si>
  <si>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</rPr>
      <t>Приложении №1</t>
    </r>
    <r>
      <rPr>
        <sz val="12"/>
        <rFont val="Times New Roman"/>
      </rPr>
      <t>)</t>
    </r>
  </si>
  <si>
    <t>Работник контрактной службы</t>
  </si>
  <si>
    <t>Специалист по закупкам</t>
  </si>
  <si>
    <t>___________ /Козлова А.Н./</t>
  </si>
  <si>
    <t>Поставка фотометра фотоэлектрического ЗОМЗ КФК-3-01</t>
  </si>
  <si>
    <t>Фотометр фотоэлектрический ЗОМЗ КФК-3-01</t>
  </si>
  <si>
    <t>26.51.43.000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</si>
  <si>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</rPr>
      <t xml:space="preserve">  209 500,00 (Двести девять тысяч пятьсот) рублей 00 копеек ,в т. ч. НДС 22%</t>
    </r>
    <r>
      <rPr>
        <sz val="10"/>
        <color theme="1"/>
        <rFont val="Times New Roman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</rPr>
      <t xml:space="preserve"> и исходя из наименьшей цены предложения</t>
    </r>
    <r>
      <rPr>
        <b/>
        <sz val="10"/>
        <color theme="1"/>
        <rFont val="Times New Roman"/>
      </rPr>
      <t>.</t>
    </r>
    <r>
      <rPr>
        <sz val="10"/>
        <color theme="1"/>
        <rFont val="Times New Roman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А.Н. Козлова                                                                                                                                       28.07.2026г.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</si>
</sst>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indexed="2"/>
      <name val="Times New Roman"/>
    </font>
    <font>
      <b/>
      <sz val="10"/>
      <name val="Times New Roman"/>
    </font>
    <font>
      <sz val="10"/>
      <name val="Times New Roman"/>
    </font>
    <font>
      <sz val="9"/>
      <name val="Times New Roman"/>
    </font>
    <font>
      <b/>
      <i/>
      <sz val="10"/>
      <name val="Times New Roman"/>
    </font>
    <font>
      <sz val="11"/>
      <name val="Times New Roman"/>
    </font>
    <font>
      <b/>
      <sz val="12"/>
      <name val="Times New Roman"/>
    </font>
    <font>
      <i/>
      <sz val="12"/>
      <name val="Times New Roman"/>
    </font>
    <font>
      <sz val="12"/>
      <name val="Times New Roman"/>
    </font>
    <font>
      <sz val="11"/>
      <color theme="1"/>
      <name val="Calibri"/>
      <scheme val="minor"/>
    </font>
    <font>
      <i/>
      <sz val="10"/>
      <color indexed="2"/>
      <name val="Times New Roman"/>
    </font>
    <font>
      <b/>
      <u/>
      <sz val="10"/>
      <color indexed="2"/>
      <name val="Times New Roman"/>
    </font>
    <font>
      <b/>
      <sz val="10"/>
      <color theme="1"/>
      <name val="Times New Roman"/>
    </font>
    <font>
      <b/>
      <i/>
      <sz val="12"/>
      <color indexed="2"/>
      <name val="Times New Roman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Segoe UI Emoji"/>
      <family val="2"/>
    </font>
    <font>
      <sz val="12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Protection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4" fontId="16" fillId="4" borderId="1" xfId="0" applyNumberFormat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vertical="top" wrapText="1"/>
    </xf>
    <xf numFmtId="4" fontId="18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43" fontId="18" fillId="0" borderId="1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wrapText="1"/>
    </xf>
    <xf numFmtId="0" fontId="20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7</xdr:row>
      <xdr:rowOff>571499</xdr:rowOff>
    </xdr:from>
    <xdr:to>
      <xdr:col>6</xdr:col>
      <xdr:colOff>524255</xdr:colOff>
      <xdr:row>7</xdr:row>
      <xdr:rowOff>819149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=""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28574</xdr:colOff>
      <xdr:row>7</xdr:row>
      <xdr:rowOff>828673</xdr:rowOff>
    </xdr:from>
    <xdr:to>
      <xdr:col>11</xdr:col>
      <xdr:colOff>868679</xdr:colOff>
      <xdr:row>7</xdr:row>
      <xdr:rowOff>1219198</xdr:rowOff>
    </xdr:to>
    <xdr:pic>
      <xdr:nvPicPr>
        <xdr:cNvPr id="19106" name="Picture 21" descr="C:\Temp\KClipboardExport\sssqsznq.gif">
          <a:extLst>
            <a:ext uri="{FF2B5EF4-FFF2-40B4-BE49-F238E27FC236}">
              <a16:creationId xmlns=""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66674</xdr:colOff>
      <xdr:row>7</xdr:row>
      <xdr:rowOff>923924</xdr:rowOff>
    </xdr:from>
    <xdr:to>
      <xdr:col>12</xdr:col>
      <xdr:colOff>709802</xdr:colOff>
      <xdr:row>7</xdr:row>
      <xdr:rowOff>1247774</xdr:rowOff>
    </xdr:to>
    <xdr:pic>
      <xdr:nvPicPr>
        <xdr:cNvPr id="19107" name="Picture 19" descr="C:\Temp\KClipboardExport\8c4wnzhy.gif">
          <a:extLst>
            <a:ext uri="{FF2B5EF4-FFF2-40B4-BE49-F238E27FC236}">
              <a16:creationId xmlns=""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38099</xdr:colOff>
      <xdr:row>7</xdr:row>
      <xdr:rowOff>114299</xdr:rowOff>
    </xdr:from>
    <xdr:to>
      <xdr:col>13</xdr:col>
      <xdr:colOff>898398</xdr:colOff>
      <xdr:row>7</xdr:row>
      <xdr:rowOff>600074</xdr:rowOff>
    </xdr:to>
    <xdr:pic>
      <xdr:nvPicPr>
        <xdr:cNvPr id="19109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561974</xdr:colOff>
      <xdr:row>10</xdr:row>
      <xdr:rowOff>38099</xdr:rowOff>
    </xdr:from>
    <xdr:to>
      <xdr:col>12</xdr:col>
      <xdr:colOff>575306</xdr:colOff>
      <xdr:row>10</xdr:row>
      <xdr:rowOff>333374</xdr:rowOff>
    </xdr:to>
    <xdr:pic>
      <xdr:nvPicPr>
        <xdr:cNvPr id="19110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142874</xdr:colOff>
      <xdr:row>6</xdr:row>
      <xdr:rowOff>333374</xdr:rowOff>
    </xdr:from>
    <xdr:to>
      <xdr:col>13</xdr:col>
      <xdr:colOff>613790</xdr:colOff>
      <xdr:row>6</xdr:row>
      <xdr:rowOff>600074</xdr:rowOff>
    </xdr:to>
    <xdr:pic>
      <xdr:nvPicPr>
        <xdr:cNvPr id="19111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=""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34"/>
  <sheetViews>
    <sheetView tabSelected="1" topLeftCell="A7" zoomScaleNormal="100" workbookViewId="0">
      <selection activeCell="A11" sqref="A11:J11"/>
    </sheetView>
  </sheetViews>
  <sheetFormatPr defaultColWidth="9.140625" defaultRowHeight="12.75" x14ac:dyDescent="0.25"/>
  <cols>
    <col min="1" max="1" width="6.42578125" style="1" customWidth="1"/>
    <col min="2" max="2" width="35.7109375" style="1" customWidth="1"/>
    <col min="3" max="3" width="27.42578125" style="1" customWidth="1"/>
    <col min="4" max="4" width="14.28515625" style="1" customWidth="1"/>
    <col min="5" max="5" width="15.42578125" style="2" customWidth="1"/>
    <col min="6" max="6" width="15.85546875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3.140625" style="1" customWidth="1"/>
    <col min="13" max="13" width="11.28515625" style="1" customWidth="1"/>
    <col min="14" max="14" width="17" style="1" customWidth="1"/>
    <col min="15" max="16384" width="9.140625" style="1"/>
  </cols>
  <sheetData>
    <row r="1" spans="1:14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54" t="s">
        <v>0</v>
      </c>
      <c r="J3" s="54"/>
      <c r="K3" s="54"/>
      <c r="L3" s="54"/>
      <c r="M3" s="54"/>
      <c r="N3" s="54"/>
    </row>
    <row r="4" spans="1:14" ht="75.75" customHeight="1" x14ac:dyDescent="0.25">
      <c r="A4" s="55" t="s">
        <v>1</v>
      </c>
      <c r="B4" s="55"/>
      <c r="C4" s="7"/>
      <c r="D4" s="56" t="s">
        <v>35</v>
      </c>
      <c r="E4" s="57"/>
      <c r="F4" s="57"/>
      <c r="G4" s="57"/>
      <c r="H4" s="57"/>
      <c r="I4" s="8"/>
      <c r="J4" s="8"/>
      <c r="K4" s="8"/>
      <c r="L4" s="8"/>
      <c r="M4" s="8"/>
    </row>
    <row r="5" spans="1:14" ht="28.5" customHeight="1" x14ac:dyDescent="0.25">
      <c r="A5" s="55" t="s">
        <v>2</v>
      </c>
      <c r="B5" s="55"/>
      <c r="C5" s="7"/>
      <c r="D5" s="57" t="s">
        <v>3</v>
      </c>
      <c r="E5" s="57"/>
      <c r="F5" s="57"/>
      <c r="G5" s="57"/>
      <c r="H5" s="57"/>
      <c r="I5" s="8"/>
      <c r="J5" s="8"/>
      <c r="K5" s="8"/>
      <c r="L5" s="8"/>
      <c r="M5" s="8"/>
    </row>
    <row r="6" spans="1:14" ht="19.5" customHeight="1" x14ac:dyDescent="0.25">
      <c r="A6" s="55" t="s">
        <v>4</v>
      </c>
      <c r="B6" s="55"/>
      <c r="C6" s="9"/>
      <c r="D6" s="58"/>
      <c r="E6" s="58"/>
      <c r="F6" s="58"/>
      <c r="G6" s="58"/>
      <c r="H6" s="58"/>
      <c r="I6" s="8"/>
      <c r="J6" s="10"/>
      <c r="K6" s="8"/>
      <c r="L6" s="8"/>
      <c r="M6" s="8"/>
    </row>
    <row r="7" spans="1:14" ht="75" customHeight="1" x14ac:dyDescent="0.25">
      <c r="A7" s="59" t="s">
        <v>5</v>
      </c>
      <c r="B7" s="61" t="s">
        <v>6</v>
      </c>
      <c r="C7" s="11"/>
      <c r="D7" s="63" t="s">
        <v>7</v>
      </c>
      <c r="E7" s="64"/>
      <c r="F7" s="64"/>
      <c r="G7" s="65"/>
      <c r="H7" s="61" t="s">
        <v>8</v>
      </c>
      <c r="I7" s="61" t="s">
        <v>9</v>
      </c>
      <c r="J7" s="68" t="s">
        <v>10</v>
      </c>
      <c r="K7" s="68"/>
      <c r="L7" s="69"/>
      <c r="M7" s="69"/>
      <c r="N7" s="12" t="s">
        <v>11</v>
      </c>
    </row>
    <row r="8" spans="1:14" ht="102.75" customHeight="1" x14ac:dyDescent="0.25">
      <c r="A8" s="60"/>
      <c r="B8" s="62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66"/>
      <c r="I8" s="67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4" ht="41.25" thickBot="1" x14ac:dyDescent="0.3">
      <c r="A9" s="22">
        <v>1</v>
      </c>
      <c r="B9" s="23">
        <v>2</v>
      </c>
      <c r="C9" s="22">
        <v>3</v>
      </c>
      <c r="D9" s="23">
        <v>4</v>
      </c>
      <c r="E9" s="23">
        <v>5</v>
      </c>
      <c r="F9" s="22">
        <v>6</v>
      </c>
      <c r="G9" s="22" t="s">
        <v>20</v>
      </c>
      <c r="H9" s="22">
        <v>7</v>
      </c>
      <c r="I9" s="24" t="s">
        <v>21</v>
      </c>
      <c r="J9" s="25" t="s">
        <v>22</v>
      </c>
      <c r="K9" s="26" t="s">
        <v>23</v>
      </c>
      <c r="L9" s="27">
        <v>10</v>
      </c>
      <c r="M9" s="28">
        <v>11</v>
      </c>
      <c r="N9" s="22" t="s">
        <v>24</v>
      </c>
    </row>
    <row r="10" spans="1:14" s="40" customFormat="1" ht="33.75" customHeight="1" x14ac:dyDescent="0.25">
      <c r="A10" s="49">
        <v>1</v>
      </c>
      <c r="B10" s="43" t="s">
        <v>36</v>
      </c>
      <c r="C10" s="53" t="s">
        <v>37</v>
      </c>
      <c r="D10" s="42">
        <v>209500</v>
      </c>
      <c r="E10" s="42">
        <v>209500</v>
      </c>
      <c r="F10" s="42">
        <v>210500</v>
      </c>
      <c r="G10" s="44">
        <f t="shared" ref="G10" si="0">D10+E10+F10</f>
        <v>629500</v>
      </c>
      <c r="H10" s="41">
        <v>1</v>
      </c>
      <c r="I10" s="45">
        <v>3</v>
      </c>
      <c r="J10" s="46">
        <f t="shared" ref="J10" si="1">G10/I10</f>
        <v>209833.33</v>
      </c>
      <c r="K10" s="46">
        <f t="shared" ref="K10" si="2">ROUND(J10,2)</f>
        <v>209833.33</v>
      </c>
      <c r="L10" s="44">
        <f t="shared" ref="L10" si="3">STDEV(D10:F10)</f>
        <v>577.35</v>
      </c>
      <c r="M10" s="47">
        <f t="shared" ref="M10" si="4">L10/K10</f>
        <v>2.8E-3</v>
      </c>
      <c r="N10" s="48">
        <f t="shared" ref="N10" si="5">K10*H10</f>
        <v>209833.33</v>
      </c>
    </row>
    <row r="11" spans="1:14" ht="33" customHeight="1" x14ac:dyDescent="0.25">
      <c r="A11" s="70"/>
      <c r="B11" s="70"/>
      <c r="C11" s="70"/>
      <c r="D11" s="71"/>
      <c r="E11" s="71"/>
      <c r="F11" s="70"/>
      <c r="G11" s="70"/>
      <c r="H11" s="70"/>
      <c r="I11" s="70"/>
      <c r="J11" s="70"/>
      <c r="K11" s="29"/>
      <c r="L11" s="29"/>
      <c r="M11" s="29"/>
      <c r="N11" s="30">
        <f>SUM(N10:N10)</f>
        <v>209833.33</v>
      </c>
    </row>
    <row r="13" spans="1:14" x14ac:dyDescent="0.25">
      <c r="B13" s="31"/>
      <c r="C13" s="31"/>
    </row>
    <row r="14" spans="1:14" x14ac:dyDescent="0.25">
      <c r="B14" s="72" t="s">
        <v>38</v>
      </c>
      <c r="C14" s="73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</row>
    <row r="15" spans="1:14" x14ac:dyDescent="0.25"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</row>
    <row r="16" spans="1:14" x14ac:dyDescent="0.25"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</row>
    <row r="17" spans="1:14" x14ac:dyDescent="0.25"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</row>
    <row r="18" spans="1:14" x14ac:dyDescent="0.25"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</row>
    <row r="19" spans="1:14" x14ac:dyDescent="0.25"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</row>
    <row r="20" spans="1:14" x14ac:dyDescent="0.25"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</row>
    <row r="21" spans="1:14" x14ac:dyDescent="0.25"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</row>
    <row r="22" spans="1:14" x14ac:dyDescent="0.25"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</row>
    <row r="23" spans="1:14" x14ac:dyDescent="0.25"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</row>
    <row r="24" spans="1:14" x14ac:dyDescent="0.25"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</row>
    <row r="25" spans="1:14" x14ac:dyDescent="0.25"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</row>
    <row r="26" spans="1:14" x14ac:dyDescent="0.25"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</row>
    <row r="27" spans="1:14" x14ac:dyDescent="0.25"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</row>
    <row r="28" spans="1:14" x14ac:dyDescent="0.25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</row>
    <row r="29" spans="1:14" x14ac:dyDescent="0.25"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</row>
    <row r="30" spans="1:14" x14ac:dyDescent="0.25"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</row>
    <row r="31" spans="1:14" ht="73.5" customHeight="1" x14ac:dyDescent="0.25"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</row>
    <row r="32" spans="1:14" x14ac:dyDescent="0.25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4" spans="2:3" x14ac:dyDescent="0.2">
      <c r="B34" s="32"/>
      <c r="C34" s="32"/>
    </row>
  </sheetData>
  <autoFilter ref="A9:N10"/>
  <mergeCells count="16">
    <mergeCell ref="I7:I8"/>
    <mergeCell ref="J7:M7"/>
    <mergeCell ref="A11:J11"/>
    <mergeCell ref="B14:N31"/>
    <mergeCell ref="A32:N32"/>
    <mergeCell ref="A6:B6"/>
    <mergeCell ref="D6:H6"/>
    <mergeCell ref="A7:A8"/>
    <mergeCell ref="B7:B8"/>
    <mergeCell ref="D7:G7"/>
    <mergeCell ref="H7:H8"/>
    <mergeCell ref="I3:N3"/>
    <mergeCell ref="A4:B4"/>
    <mergeCell ref="D4:H4"/>
    <mergeCell ref="A5:B5"/>
    <mergeCell ref="D5:H5"/>
  </mergeCells>
  <pageMargins left="0.19685039370078738" right="0.19685039370078738" top="0.31496062992125984" bottom="0.19685039370078738" header="0" footer="0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workbookViewId="0">
      <selection activeCell="B7" sqref="B7"/>
    </sheetView>
  </sheetViews>
  <sheetFormatPr defaultColWidth="9.140625" defaultRowHeight="15" x14ac:dyDescent="0.25"/>
  <cols>
    <col min="1" max="1" width="36.140625" style="34" customWidth="1"/>
    <col min="2" max="2" width="49" style="35" customWidth="1"/>
    <col min="3" max="16384" width="9.140625" style="33"/>
  </cols>
  <sheetData>
    <row r="1" spans="1:2" ht="25.5" customHeight="1" x14ac:dyDescent="0.25">
      <c r="A1" s="76" t="s">
        <v>25</v>
      </c>
      <c r="B1" s="76"/>
    </row>
    <row r="2" spans="1:2" ht="65.25" customHeight="1" x14ac:dyDescent="0.3">
      <c r="A2" s="36"/>
      <c r="B2" s="52" t="s">
        <v>35</v>
      </c>
    </row>
    <row r="3" spans="1:2" ht="15.75" x14ac:dyDescent="0.25">
      <c r="A3" s="77" t="s">
        <v>26</v>
      </c>
      <c r="B3" s="77"/>
    </row>
    <row r="4" spans="1:2" ht="15.75" x14ac:dyDescent="0.25">
      <c r="A4" s="37"/>
      <c r="B4" s="37"/>
    </row>
    <row r="5" spans="1:2" ht="86.25" customHeight="1" x14ac:dyDescent="0.25">
      <c r="A5" s="38" t="s">
        <v>27</v>
      </c>
      <c r="B5" s="38" t="s">
        <v>28</v>
      </c>
    </row>
    <row r="6" spans="1:2" ht="242.25" customHeight="1" x14ac:dyDescent="0.25">
      <c r="A6" s="38" t="s">
        <v>29</v>
      </c>
      <c r="B6" s="38" t="s">
        <v>30</v>
      </c>
    </row>
    <row r="7" spans="1:2" ht="91.5" customHeight="1" x14ac:dyDescent="0.25">
      <c r="A7" s="38" t="s">
        <v>31</v>
      </c>
      <c r="B7" s="50">
        <v>209500</v>
      </c>
    </row>
    <row r="8" spans="1:2" ht="29.25" customHeight="1" x14ac:dyDescent="0.25">
      <c r="A8" s="78"/>
      <c r="B8" s="79"/>
    </row>
    <row r="9" spans="1:2" ht="15.75" x14ac:dyDescent="0.25">
      <c r="A9" s="39"/>
      <c r="B9" s="39"/>
    </row>
    <row r="10" spans="1:2" ht="15.75" x14ac:dyDescent="0.25">
      <c r="A10" s="80" t="s">
        <v>32</v>
      </c>
      <c r="B10" s="80"/>
    </row>
    <row r="11" spans="1:2" ht="15.75" x14ac:dyDescent="0.25">
      <c r="A11" s="39"/>
      <c r="B11" s="39"/>
    </row>
    <row r="12" spans="1:2" ht="15.75" x14ac:dyDescent="0.25">
      <c r="A12" s="51" t="s">
        <v>33</v>
      </c>
      <c r="B12" s="51" t="s">
        <v>34</v>
      </c>
    </row>
    <row r="13" spans="1:2" ht="15.75" x14ac:dyDescent="0.25">
      <c r="A13" s="39"/>
      <c r="B13" s="39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Козлова А.Н.</cp:lastModifiedBy>
  <cp:revision>5</cp:revision>
  <cp:lastPrinted>2026-06-03T08:26:14Z</cp:lastPrinted>
  <dcterms:created xsi:type="dcterms:W3CDTF">2011-08-15T06:57:36Z</dcterms:created>
  <dcterms:modified xsi:type="dcterms:W3CDTF">2026-07-29T09:46:18Z</dcterms:modified>
</cp:coreProperties>
</file>