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805_ОМО\02_Общая\1. Тимков Артем\ЕП\2026\лампа для диализа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" i="1" l="1"/>
  <c r="H4" i="1"/>
  <c r="G4" i="1"/>
  <c r="K4" i="1" l="1"/>
  <c r="K5" i="1" s="1"/>
  <c r="L4" i="1" l="1"/>
  <c r="L5" i="1" s="1"/>
</calcChain>
</file>

<file path=xl/sharedStrings.xml><?xml version="1.0" encoding="utf-8"?>
<sst xmlns="http://schemas.openxmlformats.org/spreadsheetml/2006/main" count="17" uniqueCount="17">
  <si>
    <t>п/н</t>
  </si>
  <si>
    <t>Наименование</t>
  </si>
  <si>
    <t>Ед. изм.</t>
  </si>
  <si>
    <t>Кол - во</t>
  </si>
  <si>
    <t>Коэффициент вариации</t>
  </si>
  <si>
    <t xml:space="preserve">Цена единицы,расчитанная по п. 9 приказа 450н  (с НДС) (ЦЕМ1) </t>
  </si>
  <si>
    <t>Наименьшая цена единицы, из собранных Заказчиком цен (с НДС)  (ЦЕМ 2)</t>
  </si>
  <si>
    <t>Сумма (ЦЕМ 2)</t>
  </si>
  <si>
    <t>Итого:</t>
  </si>
  <si>
    <t>Приложение № 1. Расчет НМЦК</t>
  </si>
  <si>
    <t>шт</t>
  </si>
  <si>
    <t>Сумма (ЦЕМ 1)</t>
  </si>
  <si>
    <t>Лампа ультрафиолетовая</t>
  </si>
  <si>
    <t>Цена Коммерческого предложения Вх. №6631-01/к от 30.04.2026 г.</t>
  </si>
  <si>
    <t>Цена Коммерческого предложения Вх. №6632-01/к от 30.04.2026 г.</t>
  </si>
  <si>
    <t>Цена Коммерческого предложения Вх. №6735-01/к от 04.05.2026</t>
  </si>
  <si>
    <t>Начальная цена договора обоснована с использованием  метода  сопоставимых рыночных цен (анализа рынка). Начальная (максимальная) цена контракта определена исходя из коммерческих предложений, полученных в ответ на запрос о предоставлении ценовой информации №0372100052926000206, размещенном в Единой информационной системе (ЕИС) с учетом требований постановления Правительства Российской Федерации № 1875.                                                                                                           Во исполнение п.1.ч.1 ст.1, статьи 6 Федерального закона от 05.04.2013 N 44-ФЗ "О контрактной системе в сфере закупок товаров, работ, услуг для обеспечения государственных и муниципальных нужд" с целью обеспечения результативности и эффективности осуществления закупок, исходя из необходимости достижения заданных результатов с использованием наименьшего объема средств (экономности) и достижения наилучшего результата с использованием определенного  объема средств (результативности), Заказчик устанавливает начальную (максимальную) цену контракта, исходя из наименьшей цены единицы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</si>
</sst>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Alignment="1"/>
    <xf numFmtId="2" fontId="2" fillId="0" borderId="0" xfId="0" applyNumberFormat="1" applyFont="1"/>
    <xf numFmtId="2" fontId="2" fillId="0" borderId="0" xfId="0" applyNumberFormat="1" applyFont="1" applyFill="1"/>
    <xf numFmtId="1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Fill="1" applyAlignment="1">
      <alignment vertical="top" wrapText="1"/>
    </xf>
    <xf numFmtId="1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2" fontId="4" fillId="0" borderId="0" xfId="0" applyNumberFormat="1" applyFont="1"/>
    <xf numFmtId="2" fontId="4" fillId="0" borderId="0" xfId="0" applyNumberFormat="1" applyFont="1" applyFill="1"/>
    <xf numFmtId="10" fontId="4" fillId="0" borderId="0" xfId="0" applyNumberFormat="1" applyFont="1"/>
    <xf numFmtId="0" fontId="4" fillId="0" borderId="0" xfId="0" applyNumberFormat="1" applyFont="1" applyAlignment="1">
      <alignment horizontal="center"/>
    </xf>
    <xf numFmtId="43" fontId="2" fillId="0" borderId="3" xfId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865707</xdr:colOff>
      <xdr:row>1</xdr:row>
      <xdr:rowOff>224064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0" y="0"/>
          <a:ext cx="865707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145" zoomScaleNormal="145" workbookViewId="0">
      <selection activeCell="I10" sqref="I10"/>
    </sheetView>
  </sheetViews>
  <sheetFormatPr defaultRowHeight="15" x14ac:dyDescent="0.25"/>
  <cols>
    <col min="1" max="1" width="5.5703125" style="9" customWidth="1"/>
    <col min="2" max="2" width="25.28515625" style="19" customWidth="1"/>
    <col min="3" max="3" width="9.140625" style="9" customWidth="1"/>
    <col min="4" max="4" width="13.85546875" style="30" customWidth="1"/>
    <col min="5" max="5" width="14" style="30" customWidth="1"/>
    <col min="6" max="6" width="14" style="31" customWidth="1"/>
    <col min="7" max="7" width="12.42578125" style="32" customWidth="1"/>
    <col min="8" max="8" width="13.28515625" style="30" customWidth="1"/>
    <col min="9" max="9" width="14.28515625" style="30" customWidth="1"/>
    <col min="10" max="10" width="7.140625" style="33" customWidth="1"/>
    <col min="11" max="12" width="12.7109375" style="30" customWidth="1"/>
    <col min="13" max="14" width="9.140625" style="9"/>
    <col min="15" max="15" width="10.5703125" style="9" bestFit="1" customWidth="1"/>
    <col min="16" max="16384" width="9.140625" style="9"/>
  </cols>
  <sheetData>
    <row r="1" spans="1:13" x14ac:dyDescent="0.25">
      <c r="A1" s="1" t="s">
        <v>9</v>
      </c>
      <c r="B1" s="2"/>
      <c r="C1" s="3"/>
      <c r="D1" s="4"/>
      <c r="E1" s="4"/>
      <c r="F1" s="5"/>
      <c r="G1" s="6"/>
      <c r="H1" s="4"/>
      <c r="I1" s="4"/>
      <c r="J1" s="7"/>
      <c r="K1" s="4"/>
      <c r="L1" s="4"/>
      <c r="M1" s="8"/>
    </row>
    <row r="2" spans="1:13" ht="27.75" customHeight="1" thickBot="1" x14ac:dyDescent="0.3">
      <c r="A2" s="1"/>
      <c r="B2" s="2"/>
      <c r="C2" s="3"/>
      <c r="D2" s="4"/>
      <c r="E2" s="4"/>
      <c r="F2" s="5"/>
      <c r="G2" s="6"/>
      <c r="H2" s="4"/>
      <c r="I2" s="4"/>
      <c r="J2" s="7"/>
      <c r="K2" s="4"/>
      <c r="L2" s="4"/>
      <c r="M2" s="8"/>
    </row>
    <row r="3" spans="1:13" ht="64.5" customHeight="1" x14ac:dyDescent="0.25">
      <c r="A3" s="10" t="s">
        <v>0</v>
      </c>
      <c r="B3" s="11" t="s">
        <v>1</v>
      </c>
      <c r="C3" s="10" t="s">
        <v>2</v>
      </c>
      <c r="D3" s="12" t="s">
        <v>13</v>
      </c>
      <c r="E3" s="12" t="s">
        <v>14</v>
      </c>
      <c r="F3" s="12" t="s">
        <v>15</v>
      </c>
      <c r="G3" s="13" t="s">
        <v>4</v>
      </c>
      <c r="H3" s="12" t="s">
        <v>5</v>
      </c>
      <c r="I3" s="12" t="s">
        <v>6</v>
      </c>
      <c r="J3" s="14" t="s">
        <v>3</v>
      </c>
      <c r="K3" s="12" t="s">
        <v>11</v>
      </c>
      <c r="L3" s="12" t="s">
        <v>7</v>
      </c>
      <c r="M3" s="8"/>
    </row>
    <row r="4" spans="1:13" s="19" customFormat="1" x14ac:dyDescent="0.25">
      <c r="A4" s="15">
        <v>1</v>
      </c>
      <c r="B4" s="15" t="s">
        <v>12</v>
      </c>
      <c r="C4" s="15" t="s">
        <v>10</v>
      </c>
      <c r="D4" s="34">
        <v>8420</v>
      </c>
      <c r="E4" s="34">
        <v>9370</v>
      </c>
      <c r="F4" s="34">
        <v>12160</v>
      </c>
      <c r="G4" s="16">
        <f>STDEV(D4:F4)/AVERAGE(D4:F4)</f>
        <v>0.19472189587161873</v>
      </c>
      <c r="H4" s="34">
        <f>ROUND(AVERAGEA(D4:F4),2)</f>
        <v>9983.33</v>
      </c>
      <c r="I4" s="34">
        <f>MINA(D4:F4)</f>
        <v>8420</v>
      </c>
      <c r="J4" s="17">
        <v>4</v>
      </c>
      <c r="K4" s="34">
        <f>J4*H4</f>
        <v>39933.32</v>
      </c>
      <c r="L4" s="34">
        <f>PRODUCT(I4:J4)</f>
        <v>33680</v>
      </c>
      <c r="M4" s="18"/>
    </row>
    <row r="5" spans="1:13" s="19" customFormat="1" ht="35.25" customHeight="1" x14ac:dyDescent="0.25">
      <c r="A5" s="20"/>
      <c r="B5" s="20"/>
      <c r="C5" s="20"/>
      <c r="D5" s="35"/>
      <c r="E5" s="35"/>
      <c r="F5" s="35"/>
      <c r="G5" s="36"/>
      <c r="H5" s="35"/>
      <c r="I5" s="40" t="s">
        <v>8</v>
      </c>
      <c r="J5" s="41"/>
      <c r="K5" s="37">
        <f>SUM(K4:K4)</f>
        <v>39933.32</v>
      </c>
      <c r="L5" s="38">
        <f>SUM(L4:L4)</f>
        <v>33680</v>
      </c>
      <c r="M5" s="18"/>
    </row>
    <row r="6" spans="1:13" s="19" customFormat="1" x14ac:dyDescent="0.25">
      <c r="A6" s="20"/>
      <c r="B6" s="20"/>
      <c r="C6" s="20"/>
      <c r="D6" s="21"/>
      <c r="E6" s="21"/>
      <c r="F6" s="21"/>
      <c r="G6" s="22"/>
      <c r="H6" s="21"/>
      <c r="I6" s="21"/>
      <c r="J6" s="23"/>
      <c r="K6" s="21"/>
      <c r="L6" s="21"/>
      <c r="M6" s="18"/>
    </row>
    <row r="7" spans="1:13" s="19" customFormat="1" ht="15" customHeight="1" x14ac:dyDescent="0.25">
      <c r="A7" s="39" t="s">
        <v>16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18"/>
    </row>
    <row r="8" spans="1:13" s="19" customFormat="1" ht="39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18"/>
    </row>
    <row r="9" spans="1:13" s="19" customFormat="1" ht="6.75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18"/>
    </row>
    <row r="10" spans="1:13" s="19" customFormat="1" ht="33.75" customHeight="1" x14ac:dyDescent="0.25">
      <c r="A10" s="9"/>
      <c r="B10" s="24"/>
      <c r="C10" s="25"/>
      <c r="D10" s="26"/>
      <c r="E10" s="26"/>
      <c r="F10" s="27"/>
      <c r="G10" s="28"/>
      <c r="H10" s="26"/>
      <c r="I10" s="26"/>
      <c r="J10" s="29"/>
      <c r="K10" s="26"/>
      <c r="L10" s="26"/>
      <c r="M10" s="18"/>
    </row>
    <row r="11" spans="1:13" s="19" customFormat="1" ht="33.75" customHeight="1" x14ac:dyDescent="0.25">
      <c r="A11" s="9"/>
      <c r="B11" s="24"/>
      <c r="C11" s="25"/>
      <c r="D11" s="26"/>
      <c r="E11" s="26"/>
      <c r="F11" s="27"/>
      <c r="G11" s="28"/>
      <c r="H11" s="26"/>
      <c r="I11" s="26"/>
      <c r="J11" s="29"/>
      <c r="K11" s="26"/>
      <c r="L11" s="26"/>
      <c r="M11" s="18"/>
    </row>
    <row r="12" spans="1:13" s="19" customFormat="1" x14ac:dyDescent="0.25">
      <c r="A12" s="9"/>
      <c r="B12" s="24"/>
      <c r="C12" s="25"/>
      <c r="D12" s="26"/>
      <c r="E12" s="26"/>
      <c r="F12" s="27"/>
      <c r="G12" s="28"/>
      <c r="H12" s="26"/>
      <c r="I12" s="26"/>
      <c r="J12" s="29"/>
      <c r="K12" s="26"/>
      <c r="L12" s="26"/>
      <c r="M12" s="18"/>
    </row>
    <row r="13" spans="1:13" x14ac:dyDescent="0.25">
      <c r="B13" s="24"/>
      <c r="C13" s="25"/>
      <c r="D13" s="26"/>
      <c r="E13" s="26"/>
      <c r="F13" s="27"/>
      <c r="G13" s="28"/>
      <c r="H13" s="26"/>
      <c r="I13" s="26"/>
      <c r="J13" s="29"/>
      <c r="K13" s="26"/>
      <c r="L13" s="26"/>
      <c r="M13" s="8"/>
    </row>
    <row r="14" spans="1:13" x14ac:dyDescent="0.25">
      <c r="B14" s="24"/>
      <c r="C14" s="25"/>
      <c r="D14" s="26"/>
      <c r="E14" s="26"/>
      <c r="F14" s="27"/>
      <c r="G14" s="28"/>
      <c r="H14" s="26"/>
      <c r="I14" s="26"/>
      <c r="J14" s="29"/>
      <c r="K14" s="26"/>
      <c r="L14" s="26"/>
      <c r="M14" s="8"/>
    </row>
    <row r="15" spans="1:13" ht="33.75" customHeight="1" x14ac:dyDescent="0.25">
      <c r="B15" s="24"/>
      <c r="C15" s="25"/>
      <c r="D15" s="26"/>
      <c r="E15" s="26"/>
      <c r="F15" s="27"/>
      <c r="G15" s="28"/>
      <c r="H15" s="26"/>
      <c r="I15" s="26"/>
      <c r="J15" s="29"/>
      <c r="K15" s="26"/>
      <c r="L15" s="26"/>
      <c r="M15" s="8"/>
    </row>
    <row r="16" spans="1:13" ht="33.75" customHeight="1" x14ac:dyDescent="0.25">
      <c r="B16" s="24"/>
      <c r="C16" s="25"/>
      <c r="D16" s="26"/>
      <c r="E16" s="26"/>
      <c r="F16" s="27"/>
      <c r="G16" s="28"/>
      <c r="H16" s="26"/>
      <c r="I16" s="26"/>
      <c r="J16" s="29"/>
      <c r="K16" s="26"/>
      <c r="L16" s="26"/>
    </row>
    <row r="17" spans="2:12" x14ac:dyDescent="0.25">
      <c r="B17" s="24"/>
      <c r="C17" s="25"/>
      <c r="D17" s="26"/>
      <c r="E17" s="26"/>
      <c r="F17" s="27"/>
      <c r="G17" s="28"/>
      <c r="H17" s="26"/>
      <c r="I17" s="26"/>
      <c r="J17" s="29"/>
      <c r="K17" s="26"/>
      <c r="L17" s="26"/>
    </row>
    <row r="18" spans="2:12" x14ac:dyDescent="0.25">
      <c r="B18" s="24"/>
      <c r="C18" s="25"/>
      <c r="D18" s="26"/>
      <c r="E18" s="26"/>
      <c r="F18" s="27"/>
      <c r="G18" s="28"/>
      <c r="H18" s="26"/>
      <c r="I18" s="26"/>
      <c r="J18" s="29"/>
      <c r="K18" s="26"/>
      <c r="L18" s="26"/>
    </row>
    <row r="19" spans="2:12" x14ac:dyDescent="0.25">
      <c r="B19" s="24"/>
      <c r="C19" s="25"/>
      <c r="D19" s="26"/>
      <c r="E19" s="26"/>
      <c r="F19" s="27"/>
      <c r="G19" s="28"/>
      <c r="H19" s="26"/>
      <c r="I19" s="26"/>
      <c r="J19" s="29"/>
      <c r="K19" s="26"/>
      <c r="L19" s="26"/>
    </row>
    <row r="24" spans="2:12" ht="60" customHeight="1" x14ac:dyDescent="0.25"/>
  </sheetData>
  <mergeCells count="2">
    <mergeCell ref="A7:L9"/>
    <mergeCell ref="I5:J5"/>
  </mergeCells>
  <pageMargins left="0.31496062992125984" right="0.11811023622047245" top="0.35433070866141736" bottom="0.39370078740157483" header="0.31496062992125984" footer="0.31496062992125984"/>
  <pageSetup paperSize="9" scale="9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SZGMU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Генеральская Анна Павловна</dc:creator>
  <cp:lastModifiedBy>Тимков Артем Александрович</cp:lastModifiedBy>
  <cp:lastPrinted>2022-04-25T11:59:35Z</cp:lastPrinted>
  <dcterms:created xsi:type="dcterms:W3CDTF">2019-03-19T07:22:17Z</dcterms:created>
  <dcterms:modified xsi:type="dcterms:W3CDTF">2026-05-04T13:23:50Z</dcterms:modified>
</cp:coreProperties>
</file>