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0" yWindow="0" windowWidth="24000" windowHeight="9030"/>
  </bookViews>
  <sheets>
    <sheet name="Лист1" sheetId="1" r:id="rId1"/>
  </sheets>
  <externalReferences>
    <externalReference r:id="rId2"/>
  </externalReferences>
  <definedNames>
    <definedName name="название">[1]Список!$A$2:$A$3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  <c r="F10" i="1" l="1"/>
  <c r="G10" i="1" l="1"/>
  <c r="I10" i="1"/>
  <c r="H10" i="1" l="1"/>
  <c r="I11" i="1"/>
</calcChain>
</file>

<file path=xl/sharedStrings.xml><?xml version="1.0" encoding="utf-8"?>
<sst xmlns="http://schemas.openxmlformats.org/spreadsheetml/2006/main" count="26" uniqueCount="26">
  <si>
    <t>ОКПД2:</t>
  </si>
  <si>
    <t>РАСЧЕТ:</t>
  </si>
  <si>
    <t>Наименование ТРУ</t>
  </si>
  <si>
    <t>Средняя цена за 1 ед. ТРУ, руб.</t>
  </si>
  <si>
    <t>Среднее квадратичное отклонение</t>
  </si>
  <si>
    <t>Коэффициент вариации</t>
  </si>
  <si>
    <t>Дата подготовки расчета</t>
  </si>
  <si>
    <t>26.80.12.000</t>
  </si>
  <si>
    <t>ОБОСНОВАНИЕ:</t>
  </si>
  <si>
    <t>НОРМАТИВНЫЕ ЗАТРАТЫ:</t>
  </si>
  <si>
    <t>ПРЕДМЕТ КОНТРАКТА:</t>
  </si>
  <si>
    <t>ИСПОЛЬЗУЕМЫЙ МЕТОД ОПРЕДЕЛЕНИЯ ЦЕНЫ:</t>
  </si>
  <si>
    <t>метод сопоставимых рыночных цен (анализ рынка) (п.2 ст.22 Федерального закона № 44-ФЗ)</t>
  </si>
  <si>
    <t>приложение №4 к Приказу Росстата от 26.04.2017 № 299</t>
  </si>
  <si>
    <t>*Значения в графе 8 не должны превышать 33%. В противном случае совокупность значений, используемых в расчете, считается неоднородной и целесообразно провести дополнительные исследования в целях увеличения количества ценовой информации, используемой в расчетах.</t>
  </si>
  <si>
    <t>цены контракта, заключаемого с единственным поставщиком (ЦК))</t>
  </si>
  <si>
    <t xml:space="preserve"> </t>
  </si>
  <si>
    <t>Средняя стоимость, руб.</t>
  </si>
  <si>
    <t>Кол-во, штук, упако-вок</t>
  </si>
  <si>
    <t xml:space="preserve">Диск СD-R;
Емкость: 700  Мегабайт
Упаковка диска:  Slim Case
</t>
  </si>
  <si>
    <t>Предлагаемая  цена за 1 ед. ТРУ, руб.</t>
  </si>
  <si>
    <t>19.06.2026</t>
  </si>
  <si>
    <t>поставка дисков оптических</t>
  </si>
  <si>
    <t xml:space="preserve">Скриншот № 1
</t>
  </si>
  <si>
    <t>Скриншот № 2</t>
  </si>
  <si>
    <t>Скриншот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</si>
</sst>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 applyAlignment="1">
      <alignment wrapText="1"/>
    </xf>
    <xf numFmtId="0" fontId="0" fillId="0" borderId="0" xfId="0" applyBorder="1"/>
    <xf numFmtId="0" fontId="9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 shrinkToFit="1"/>
    </xf>
    <xf numFmtId="2" fontId="0" fillId="0" borderId="0" xfId="0" applyNumberFormat="1" applyBorder="1"/>
    <xf numFmtId="0" fontId="11" fillId="0" borderId="0" xfId="0" applyFont="1" applyFill="1" applyBorder="1"/>
    <xf numFmtId="2" fontId="10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7" fillId="0" borderId="1" xfId="0" applyFont="1" applyFill="1" applyBorder="1" applyAlignment="1">
      <alignment horizontal="center" vertical="top" wrapText="1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0" fontId="5" fillId="0" borderId="2" xfId="0" applyFont="1" applyBorder="1" applyAlignment="1">
      <alignment wrapText="1"/>
    </xf>
    <xf numFmtId="2" fontId="0" fillId="0" borderId="0" xfId="0" applyNumberFormat="1"/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8;&#1056;&#1080;&#1058;\&#1040;&#1083;&#1077;&#1082;&#1089;&#1072;&#1096;&#1080;&#1085;&#1072;\&#1055;&#1088;&#1080;&#1083;&#1086;&#1078;&#1077;&#1085;&#1080;&#1077;%205_&#1056;&#1072;&#1089;&#1095;&#1077;&#1090;%20&#1053;&#1052;&#1062;&#1050;_&#1062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МЕР 1"/>
      <sheetName val="ПРИМЕР 2"/>
      <sheetName val="ПРИМЕР 3"/>
      <sheetName val="ПРИМЕР 4"/>
      <sheetName val="ПРИМЕР 5 (ЦК)"/>
      <sheetName val="Список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начальной (максимальной) цены контракта (НМЦК)</v>
          </cell>
        </row>
        <row r="3">
          <cell r="A3" t="str">
            <v>цены контракта, заключаемого с единственным поставщиком (ЦК)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workbookViewId="0">
      <selection activeCell="J7" sqref="J7"/>
    </sheetView>
  </sheetViews>
  <sheetFormatPr defaultRowHeight="15" x14ac:dyDescent="0.25"/>
  <cols>
    <col min="1" max="1" width="35.140625" customWidth="1"/>
    <col min="2" max="2" width="6.28515625" customWidth="1"/>
    <col min="3" max="3" width="13.42578125" customWidth="1"/>
    <col min="4" max="4" width="14.5703125" customWidth="1"/>
    <col min="5" max="5" width="14.28515625" customWidth="1"/>
    <col min="6" max="6" width="10" customWidth="1"/>
    <col min="7" max="7" width="11.7109375" customWidth="1"/>
    <col min="8" max="8" width="12.140625" customWidth="1"/>
    <col min="9" max="9" width="12.28515625" customWidth="1"/>
    <col min="10" max="10" width="21" customWidth="1"/>
    <col min="11" max="11" width="20" customWidth="1"/>
  </cols>
  <sheetData>
    <row r="1" spans="1:20" ht="18.75" x14ac:dyDescent="0.3">
      <c r="A1" s="25" t="s">
        <v>8</v>
      </c>
      <c r="B1" s="38" t="s">
        <v>15</v>
      </c>
      <c r="C1" s="39"/>
      <c r="D1" s="39"/>
      <c r="E1" s="39"/>
      <c r="F1" s="40"/>
      <c r="G1" s="41"/>
      <c r="H1" s="21"/>
      <c r="I1" s="21"/>
      <c r="J1" s="1"/>
      <c r="K1" s="1"/>
    </row>
    <row r="2" spans="1:20" ht="21" customHeight="1" x14ac:dyDescent="0.3">
      <c r="A2" s="25" t="s">
        <v>9</v>
      </c>
      <c r="B2" s="38" t="s">
        <v>13</v>
      </c>
      <c r="C2" s="39"/>
      <c r="D2" s="39"/>
      <c r="E2" s="39"/>
      <c r="F2" s="40"/>
      <c r="G2" s="41"/>
      <c r="H2" s="21"/>
      <c r="I2" s="21"/>
      <c r="J2" s="1"/>
      <c r="K2" s="1"/>
    </row>
    <row r="3" spans="1:20" ht="18" customHeight="1" x14ac:dyDescent="0.3">
      <c r="A3" s="25" t="s">
        <v>0</v>
      </c>
      <c r="B3" s="38" t="s">
        <v>7</v>
      </c>
      <c r="C3" s="39"/>
      <c r="D3" s="39"/>
      <c r="E3" s="39"/>
      <c r="F3" s="40"/>
      <c r="G3" s="41"/>
      <c r="H3" s="21"/>
      <c r="I3" s="21"/>
      <c r="J3" s="1"/>
      <c r="K3" s="1"/>
    </row>
    <row r="4" spans="1:20" ht="19.5" customHeight="1" x14ac:dyDescent="0.3">
      <c r="A4" s="25" t="s">
        <v>10</v>
      </c>
      <c r="B4" s="38" t="s">
        <v>22</v>
      </c>
      <c r="C4" s="39"/>
      <c r="D4" s="39"/>
      <c r="E4" s="39"/>
      <c r="F4" s="40"/>
      <c r="G4" s="41"/>
      <c r="H4" s="21"/>
      <c r="I4" s="21"/>
      <c r="J4" s="1"/>
      <c r="K4" s="1"/>
    </row>
    <row r="5" spans="1:20" ht="27.75" customHeight="1" x14ac:dyDescent="0.25">
      <c r="A5" s="25" t="s">
        <v>11</v>
      </c>
      <c r="B5" s="42" t="s">
        <v>12</v>
      </c>
      <c r="C5" s="42"/>
      <c r="D5" s="42"/>
      <c r="E5" s="42"/>
      <c r="F5" s="42"/>
      <c r="G5" s="43"/>
      <c r="H5" s="21"/>
      <c r="I5" s="21"/>
    </row>
    <row r="6" spans="1:20" ht="21" customHeight="1" x14ac:dyDescent="0.25">
      <c r="A6" s="24" t="s">
        <v>1</v>
      </c>
      <c r="B6" s="21"/>
      <c r="C6" s="21"/>
      <c r="D6" s="21"/>
      <c r="E6" s="21"/>
      <c r="F6" s="21"/>
      <c r="G6" s="21"/>
      <c r="H6" s="21"/>
      <c r="I6" s="21"/>
    </row>
    <row r="7" spans="1:20" ht="66" customHeight="1" x14ac:dyDescent="0.25">
      <c r="A7" s="44" t="s">
        <v>2</v>
      </c>
      <c r="B7" s="44" t="s">
        <v>18</v>
      </c>
      <c r="C7" s="44" t="s">
        <v>20</v>
      </c>
      <c r="D7" s="44"/>
      <c r="E7" s="44"/>
      <c r="F7" s="44" t="s">
        <v>3</v>
      </c>
      <c r="G7" s="44" t="s">
        <v>4</v>
      </c>
      <c r="H7" s="44" t="s">
        <v>5</v>
      </c>
      <c r="I7" s="44" t="s">
        <v>17</v>
      </c>
    </row>
    <row r="8" spans="1:20" ht="18" customHeight="1" x14ac:dyDescent="0.25">
      <c r="A8" s="44"/>
      <c r="B8" s="44"/>
      <c r="C8" s="28" t="s">
        <v>23</v>
      </c>
      <c r="D8" s="28" t="s">
        <v>24</v>
      </c>
      <c r="E8" s="28" t="s">
        <v>25</v>
      </c>
      <c r="F8" s="44"/>
      <c r="G8" s="46"/>
      <c r="H8" s="44"/>
      <c r="I8" s="44"/>
      <c r="J8" s="2"/>
      <c r="K8" s="2"/>
    </row>
    <row r="9" spans="1:20" ht="16.5" customHeight="1" x14ac:dyDescent="0.25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15">
        <v>7</v>
      </c>
      <c r="H9" s="15">
        <v>8</v>
      </c>
      <c r="I9" s="22">
        <v>9</v>
      </c>
      <c r="J9" s="3"/>
      <c r="K9" s="3"/>
    </row>
    <row r="10" spans="1:20" ht="39.75" customHeight="1" x14ac:dyDescent="0.25">
      <c r="A10" s="20" t="s">
        <v>19</v>
      </c>
      <c r="B10" s="15">
        <v>11</v>
      </c>
      <c r="C10" s="16">
        <v>65</v>
      </c>
      <c r="D10" s="16">
        <v>79</v>
      </c>
      <c r="E10" s="16">
        <v>49</v>
      </c>
      <c r="F10" s="16">
        <f>ROUND(AVERAGE(C10:E10),2)</f>
        <v>64.33</v>
      </c>
      <c r="G10" s="16">
        <f>AVEDEV(C10:E10)</f>
        <v>10.222222222222223</v>
      </c>
      <c r="H10" s="16">
        <f>G10/F10*100</f>
        <v>15.890287925108385</v>
      </c>
      <c r="I10" s="16">
        <f>ROUND(B10*F10,2)</f>
        <v>707.63</v>
      </c>
      <c r="J10" s="3"/>
      <c r="K10" s="3"/>
    </row>
    <row r="11" spans="1:20" x14ac:dyDescent="0.25">
      <c r="A11" s="27" t="s">
        <v>16</v>
      </c>
      <c r="B11" s="27"/>
      <c r="C11" s="26">
        <f>ROUND($B$10*C10,2)</f>
        <v>715</v>
      </c>
      <c r="D11" s="26">
        <f>ROUND($B$10*D10,2)</f>
        <v>869</v>
      </c>
      <c r="E11" s="26">
        <f>ROUND($B$10*E10,2)</f>
        <v>539</v>
      </c>
      <c r="F11" s="16"/>
      <c r="G11" s="16"/>
      <c r="H11" s="23"/>
      <c r="I11" s="26">
        <f>SUM(I10:I10)</f>
        <v>707.63</v>
      </c>
      <c r="J11" s="4"/>
      <c r="K11" s="4"/>
    </row>
    <row r="12" spans="1:20" x14ac:dyDescent="0.25">
      <c r="A12" s="17" t="s">
        <v>6</v>
      </c>
      <c r="B12" s="23"/>
      <c r="C12" s="23"/>
      <c r="D12" s="23"/>
      <c r="E12" s="23"/>
      <c r="F12" s="23"/>
      <c r="G12" s="23"/>
      <c r="H12" s="23"/>
      <c r="I12" s="18" t="s">
        <v>21</v>
      </c>
    </row>
    <row r="13" spans="1:20" ht="23.25" customHeight="1" x14ac:dyDescent="0.25">
      <c r="A13" s="19"/>
      <c r="B13" s="21"/>
      <c r="C13" s="21"/>
      <c r="D13" s="21"/>
      <c r="E13" s="21"/>
      <c r="F13" s="21"/>
      <c r="G13" s="21"/>
      <c r="H13" s="14"/>
      <c r="I13" s="14"/>
    </row>
    <row r="14" spans="1:20" ht="27" customHeight="1" x14ac:dyDescent="0.25">
      <c r="A14" s="45" t="s">
        <v>14</v>
      </c>
      <c r="B14" s="45"/>
      <c r="C14" s="45"/>
      <c r="D14" s="45"/>
      <c r="E14" s="45"/>
      <c r="F14" s="45"/>
      <c r="G14" s="45"/>
      <c r="H14" s="45"/>
      <c r="I14" s="4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9.5" customHeight="1" x14ac:dyDescent="0.25">
      <c r="A15" s="5"/>
      <c r="B15" s="5"/>
      <c r="C15" s="5"/>
      <c r="D15" s="5"/>
      <c r="E15" s="5"/>
      <c r="F15" s="5"/>
      <c r="G15" s="5"/>
      <c r="H15" s="21"/>
      <c r="I15" s="2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26.25" customHeight="1" x14ac:dyDescent="0.25">
      <c r="A16" s="29"/>
      <c r="B16" s="30"/>
      <c r="C16" s="19"/>
      <c r="D16" s="36"/>
      <c r="E16" s="37"/>
      <c r="F16" s="21"/>
      <c r="G16" s="21"/>
      <c r="H16" s="21"/>
      <c r="I16" s="21"/>
      <c r="J16" s="47"/>
      <c r="K16" s="48"/>
      <c r="L16" s="48"/>
      <c r="M16" s="48"/>
      <c r="N16" s="48"/>
      <c r="O16" s="48"/>
      <c r="P16" s="7"/>
      <c r="Q16" s="7"/>
      <c r="R16" s="7"/>
      <c r="S16" s="6"/>
      <c r="T16" s="6"/>
    </row>
    <row r="17" spans="1:20" ht="18.75" x14ac:dyDescent="0.25">
      <c r="A17" s="3"/>
      <c r="B17" s="3"/>
      <c r="C17" s="3"/>
      <c r="D17" s="3"/>
      <c r="E17" s="3"/>
      <c r="F17" s="3"/>
      <c r="G17" s="3"/>
      <c r="I17" s="31"/>
      <c r="J17" s="32"/>
      <c r="K17" s="32"/>
      <c r="L17" s="32"/>
      <c r="M17" s="33"/>
      <c r="N17" s="34"/>
      <c r="O17" s="33"/>
      <c r="P17" s="34"/>
      <c r="Q17" s="33"/>
      <c r="R17" s="34"/>
      <c r="S17" s="35"/>
      <c r="T17" s="35"/>
    </row>
    <row r="18" spans="1:20" ht="16.5" customHeight="1" x14ac:dyDescent="0.25">
      <c r="J18" s="8"/>
      <c r="K18" s="8"/>
      <c r="L18" s="9"/>
      <c r="M18" s="9"/>
    </row>
    <row r="19" spans="1:20" ht="31.5" customHeight="1" x14ac:dyDescent="0.25">
      <c r="J19" s="10"/>
      <c r="K19" s="10"/>
      <c r="L19" s="11"/>
      <c r="M19" s="6"/>
    </row>
    <row r="20" spans="1:20" x14ac:dyDescent="0.25">
      <c r="J20" s="10"/>
      <c r="K20" s="10"/>
      <c r="L20" s="11"/>
      <c r="M20" s="6"/>
    </row>
    <row r="21" spans="1:20" ht="31.5" customHeight="1" x14ac:dyDescent="0.25">
      <c r="J21" s="10"/>
      <c r="K21" s="10"/>
      <c r="L21" s="11"/>
      <c r="M21" s="6"/>
    </row>
    <row r="22" spans="1:20" ht="63.75" customHeight="1" x14ac:dyDescent="0.3">
      <c r="J22" s="12"/>
      <c r="K22" s="13"/>
      <c r="L22" s="13"/>
      <c r="M22" s="13"/>
    </row>
  </sheetData>
  <mergeCells count="20">
    <mergeCell ref="B1:G1"/>
    <mergeCell ref="B5:G5"/>
    <mergeCell ref="H7:H8"/>
    <mergeCell ref="I7:I8"/>
    <mergeCell ref="A14:I14"/>
    <mergeCell ref="F7:F8"/>
    <mergeCell ref="G7:G8"/>
    <mergeCell ref="A7:A8"/>
    <mergeCell ref="B7:B8"/>
    <mergeCell ref="C7:E7"/>
    <mergeCell ref="B4:G4"/>
    <mergeCell ref="B2:G2"/>
    <mergeCell ref="B3:G3"/>
    <mergeCell ref="J17:L17"/>
    <mergeCell ref="M17:N17"/>
    <mergeCell ref="O17:P17"/>
    <mergeCell ref="S17:T17"/>
    <mergeCell ref="D16:E16"/>
    <mergeCell ref="Q17:R17"/>
    <mergeCell ref="J16:O16"/>
  </mergeCells>
  <dataValidations count="1">
    <dataValidation type="list" allowBlank="1" showInputMessage="1" showErrorMessage="1" sqref="B4 B1">
      <formula1>название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[1]Список!#REF!</xm:f>
          </x14:formula1>
          <xm:sqref>B5:G5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Митрошенко Вероника Сергеевна</cp:lastModifiedBy>
  <cp:lastPrinted>2026-06-19T08:50:23Z</cp:lastPrinted>
  <dcterms:created xsi:type="dcterms:W3CDTF">2025-07-24T08:39:36Z</dcterms:created>
  <dcterms:modified xsi:type="dcterms:W3CDTF">2026-06-22T09:32:26Z</dcterms:modified>
</cp:coreProperties>
</file>