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2300" windowHeight="6570"/>
  </bookViews>
  <sheets>
    <sheet name="таблица " sheetId="2" r:id="rId1"/>
  </sheets>
  <definedNames>
    <definedName name="_xlnm.Print_Titles" localSheetId="0">'таблица '!$10:$13</definedName>
    <definedName name="_xlnm.Print_Area" localSheetId="0">'таблица '!$A$1:$R$30</definedName>
  </definedNames>
  <calcPr calcId="145621"/>
</workbook>
</file>

<file path=xl/calcChain.xml><?xml version="1.0" encoding="utf-8"?>
<calcChain xmlns="http://schemas.openxmlformats.org/spreadsheetml/2006/main">
  <c r="L15" i="2" l="1"/>
  <c r="J15" i="2"/>
  <c r="O15" i="2" s="1"/>
  <c r="P15" i="2" s="1"/>
  <c r="Q15" i="2" s="1"/>
  <c r="R15" i="2" s="1"/>
  <c r="L18" i="2"/>
  <c r="J18" i="2"/>
  <c r="O18" i="2" s="1"/>
  <c r="P18" i="2" s="1"/>
  <c r="Q18" i="2" s="1"/>
  <c r="R18" i="2" s="1"/>
  <c r="M15" i="2" l="1"/>
  <c r="R25" i="2"/>
  <c r="M18" i="2"/>
</calcChain>
</file>

<file path=xl/sharedStrings.xml><?xml version="1.0" encoding="utf-8"?>
<sst xmlns="http://schemas.openxmlformats.org/spreadsheetml/2006/main" count="74" uniqueCount="62">
  <si>
    <t>2. Используемый метод определения НМЦК с обоснованием:</t>
  </si>
  <si>
    <t>3. Расчет НМЦК:</t>
  </si>
  <si>
    <t>Наименование товаров, работ, услуг (ТРУ)</t>
  </si>
  <si>
    <t>Основные характеристики объекта закупки</t>
  </si>
  <si>
    <t>Единица измерения по ОКЕИ (условное обозначение)</t>
  </si>
  <si>
    <t>Количество (v)</t>
  </si>
  <si>
    <t>Источники ценовой информации (ИЦИ)</t>
  </si>
  <si>
    <t>Однородность совокупности значений выявленных цен, используемых в расчете НМЦК</t>
  </si>
  <si>
    <t>Цена, руб.*</t>
  </si>
  <si>
    <t>№ п.п.</t>
  </si>
  <si>
    <t>Реквизиты ИЦИ</t>
  </si>
  <si>
    <t>Цена за ед.изм., руб. (цi)</t>
  </si>
  <si>
    <t>Средняя арифметическая величина цены единицы товара, работы, услуги (&lt;ц&gt;)</t>
  </si>
  <si>
    <t>Кол-во значений цены за ед.изм. ТРУ (n)</t>
  </si>
  <si>
    <t>Среднее квадратичное отклонение (σ)</t>
  </si>
  <si>
    <t>Коэффициент вариации (V)</t>
  </si>
  <si>
    <t>Совокупность значений</t>
  </si>
  <si>
    <t xml:space="preserve">НМЦК рын. </t>
  </si>
  <si>
    <t>Цена за единицу изм. (руб.)</t>
  </si>
  <si>
    <t>Цена за единицу изм. с округлением до сотых долей после запятой (руб.)</t>
  </si>
  <si>
    <t>НМЦК рын. с учетом округления цены за единицу (руб.)</t>
  </si>
  <si>
    <t>V&gt;33% - неоднородная 
V&lt;33% - однородная</t>
  </si>
  <si>
    <t>1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</si>
  <si>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</si>
  <si>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</si>
  <si>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</si>
  <si>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</si>
  <si>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</si>
  <si>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</si>
  <si>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</si>
  <si>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</si>
  <si>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</si>
  <si>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</si>
  <si>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</si>
  <si>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</si>
  <si>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3</t>
  </si>
  <si>
    <t>однородная</t>
  </si>
  <si>
    <t>Обоснование начальной (максимальной) цены контракта (НМЦК)</t>
  </si>
  <si>
    <t>17  (набивать вручную)</t>
  </si>
  <si>
    <t>Профилактические работы (ТО):</t>
  </si>
  <si>
    <t xml:space="preserve"> Kyocera TaskAlfa 180/181, 2126, 1500, 1650, 5550. Canon NP6512, IR1800, IR2800, NP6171</t>
  </si>
  <si>
    <t xml:space="preserve">Валюта, используемая при формировании цены контракта и расчетов с поставщиками (подрядчиками, исполнителями): рубль Российской Федерации </t>
  </si>
  <si>
    <t xml:space="preserve">Порядок применения официального курса иностранной валюты к рублю  Российской Федерации, установленного ЦБ РФ и используемого при оплате контракте - не применяется </t>
  </si>
  <si>
    <t>1. Предмет закупки:</t>
  </si>
  <si>
    <t>Код продукции по ОКПД 2/КТРУ</t>
  </si>
  <si>
    <t>НМЦК при использовании метода сопоставимых рынорчных цен (анализ рынка). При использовании метода применены коммерческие предложения, поступившие в Управление по запросу.</t>
  </si>
  <si>
    <t xml:space="preserve"> Начальная максимальная цена контракта составляет </t>
  </si>
  <si>
    <t>№</t>
  </si>
  <si>
    <t xml:space="preserve">          </t>
  </si>
  <si>
    <t>Метод сопоставимых рыночных цен (анализа рынка)</t>
  </si>
  <si>
    <t>Услуги по годовой проверке огнетушителей</t>
  </si>
  <si>
    <t xml:space="preserve">ОУ - 3 </t>
  </si>
  <si>
    <t>ОП - 4(з)</t>
  </si>
  <si>
    <t>85.25.11.120</t>
  </si>
  <si>
    <t>шт.</t>
  </si>
  <si>
    <t>в соответствии с приложением к проекту контракта</t>
  </si>
  <si>
    <t>Контрактный управляющий                                                                                                                                                                                                                Я.В. Шашкова                                27.05.2026</t>
  </si>
  <si>
    <t>ком.предложение (вх. №2888/26 от 27.05.2026)</t>
  </si>
  <si>
    <t>ком.предложение (вх. №2886/26 от 27.05.2026)</t>
  </si>
  <si>
    <t>ком.предложение (вх. №2887/26 от 27.05.2026)</t>
  </si>
  <si>
    <t xml:space="preserve">* При определении НМЦК методом сопоставимых рыночных цен Заказчиком применяется Приказ Минэкономразвития России от 02.10.2013 №567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НМЦК,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программных комплексов не позволяет проводить операции с такими значениями. Поэтому применяется округление таких показателей. Коэффициент вариации определен в размере 21,86 и 25,51 %. Совокупность значений, используемых в расчете, при определении НМЦК считается однородной, т.к. коэффициент вариации цены не превышает 33 %.
</t>
  </si>
  <si>
    <t>2 393 (Две тысячи триста девяносто три) рубля 31 копейка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</si>
</sst>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8" x14ac:knownFonts="1">
    <font>
      <sz val="10"/>
      <name val="Arial Cyr"/>
      <family val="2"/>
    </font>
    <font>
      <sz val="10"/>
      <name val="Arial"/>
      <family val="2"/>
    </font>
    <font>
      <b/>
      <sz val="10"/>
      <name val="Arial Cyr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8"/>
      <name val="Times New Roman"/>
      <family val="1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Arial Cyr"/>
      <charset val="204"/>
    </font>
    <font>
      <sz val="10"/>
      <color theme="0" tint="-0.34998626667073579"/>
      <name val="Arial Cyr"/>
      <family val="2"/>
    </font>
    <font>
      <sz val="10"/>
      <color theme="0"/>
      <name val="Arial Cyr"/>
      <family val="2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8"/>
      <name val="Arial Cy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0" xfId="0" applyFont="1"/>
    <xf numFmtId="0" fontId="0" fillId="0" borderId="3" xfId="0" applyBorder="1" applyAlignment="1">
      <alignment horizontal="center" vertical="center"/>
    </xf>
    <xf numFmtId="49" fontId="4" fillId="0" borderId="6" xfId="1" applyNumberFormat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2" borderId="0" xfId="0" applyFont="1" applyFill="1"/>
    <xf numFmtId="0" fontId="13" fillId="0" borderId="0" xfId="0" applyFont="1" applyBorder="1" applyAlignment="1">
      <alignment horizontal="left" vertical="center" wrapText="1"/>
    </xf>
    <xf numFmtId="0" fontId="12" fillId="2" borderId="0" xfId="0" applyFont="1" applyFill="1" applyBorder="1"/>
    <xf numFmtId="0" fontId="12" fillId="2" borderId="1" xfId="0" applyFont="1" applyFill="1" applyBorder="1"/>
    <xf numFmtId="0" fontId="12" fillId="2" borderId="28" xfId="0" applyFont="1" applyFill="1" applyBorder="1"/>
    <xf numFmtId="0" fontId="0" fillId="0" borderId="32" xfId="0" applyBorder="1"/>
    <xf numFmtId="0" fontId="11" fillId="0" borderId="32" xfId="0" applyFont="1" applyBorder="1"/>
    <xf numFmtId="0" fontId="0" fillId="0" borderId="0" xfId="0" applyBorder="1" applyAlignment="1">
      <alignment horizontal="center" vertical="center"/>
    </xf>
    <xf numFmtId="0" fontId="0" fillId="0" borderId="37" xfId="0" applyBorder="1"/>
    <xf numFmtId="0" fontId="11" fillId="0" borderId="37" xfId="0" applyFont="1" applyBorder="1"/>
    <xf numFmtId="0" fontId="0" fillId="0" borderId="0" xfId="0" applyBorder="1"/>
    <xf numFmtId="0" fontId="11" fillId="0" borderId="0" xfId="0" applyFont="1" applyBorder="1"/>
    <xf numFmtId="0" fontId="16" fillId="0" borderId="0" xfId="0" applyFont="1" applyAlignment="1">
      <alignment horizontal="right"/>
    </xf>
    <xf numFmtId="4" fontId="0" fillId="2" borderId="27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15" fillId="0" borderId="11" xfId="0" applyFont="1" applyBorder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39" xfId="0" applyFont="1" applyBorder="1" applyAlignment="1">
      <alignment vertical="center"/>
    </xf>
    <xf numFmtId="0" fontId="0" fillId="0" borderId="27" xfId="0" applyFont="1" applyBorder="1" applyAlignment="1">
      <alignment horizontal="left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7" xfId="0" applyBorder="1" applyAlignment="1">
      <alignment horizontal="left" vertical="top" wrapText="1"/>
    </xf>
    <xf numFmtId="4" fontId="0" fillId="0" borderId="27" xfId="0" applyNumberFormat="1" applyFont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164" fontId="0" fillId="2" borderId="27" xfId="0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/>
    <xf numFmtId="0" fontId="11" fillId="0" borderId="11" xfId="0" applyFont="1" applyBorder="1"/>
    <xf numFmtId="0" fontId="0" fillId="0" borderId="26" xfId="0" applyBorder="1"/>
    <xf numFmtId="0" fontId="11" fillId="0" borderId="26" xfId="0" applyFont="1" applyBorder="1"/>
    <xf numFmtId="49" fontId="3" fillId="0" borderId="41" xfId="1" applyNumberFormat="1" applyFont="1" applyFill="1" applyBorder="1" applyAlignment="1">
      <alignment horizontal="center" vertical="center" wrapText="1"/>
    </xf>
    <xf numFmtId="49" fontId="3" fillId="0" borderId="42" xfId="1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49" fontId="3" fillId="0" borderId="3" xfId="1" applyNumberFormat="1" applyFont="1" applyFill="1" applyBorder="1" applyAlignment="1">
      <alignment horizontal="center" vertical="center" wrapText="1"/>
    </xf>
    <xf numFmtId="49" fontId="3" fillId="0" borderId="39" xfId="1" applyNumberFormat="1" applyFont="1" applyFill="1" applyBorder="1" applyAlignment="1">
      <alignment horizontal="center" vertical="center" wrapText="1"/>
    </xf>
    <xf numFmtId="49" fontId="3" fillId="0" borderId="43" xfId="1" applyNumberFormat="1" applyFont="1" applyFill="1" applyBorder="1" applyAlignment="1">
      <alignment horizontal="center" vertical="center" wrapText="1"/>
    </xf>
    <xf numFmtId="49" fontId="4" fillId="0" borderId="48" xfId="1" applyNumberFormat="1" applyFont="1" applyFill="1" applyBorder="1" applyAlignment="1">
      <alignment horizontal="center" vertical="center" wrapText="1"/>
    </xf>
    <xf numFmtId="49" fontId="3" fillId="0" borderId="48" xfId="1" applyNumberFormat="1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vertical="center"/>
    </xf>
    <xf numFmtId="0" fontId="15" fillId="2" borderId="39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top"/>
    </xf>
    <xf numFmtId="0" fontId="15" fillId="2" borderId="40" xfId="0" applyFont="1" applyFill="1" applyBorder="1" applyAlignment="1">
      <alignment vertical="top"/>
    </xf>
    <xf numFmtId="0" fontId="15" fillId="2" borderId="59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0" fontId="15" fillId="0" borderId="11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0" fillId="0" borderId="11" xfId="0" applyBorder="1" applyAlignment="1">
      <alignment horizontal="left"/>
    </xf>
    <xf numFmtId="0" fontId="11" fillId="0" borderId="11" xfId="0" applyFont="1" applyBorder="1" applyAlignment="1">
      <alignment horizontal="left"/>
    </xf>
    <xf numFmtId="0" fontId="0" fillId="0" borderId="3" xfId="0" applyFont="1" applyBorder="1" applyAlignment="1">
      <alignment horizontal="center" vertical="center" wrapText="1"/>
    </xf>
    <xf numFmtId="4" fontId="0" fillId="2" borderId="59" xfId="0" applyNumberFormat="1" applyFont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164" fontId="0" fillId="2" borderId="30" xfId="0" applyNumberFormat="1" applyFont="1" applyFill="1" applyBorder="1" applyAlignment="1">
      <alignment horizontal="center" vertical="center" wrapText="1"/>
    </xf>
    <xf numFmtId="164" fontId="0" fillId="2" borderId="13" xfId="0" applyNumberFormat="1" applyFont="1" applyFill="1" applyBorder="1" applyAlignment="1">
      <alignment horizontal="center" vertical="center" wrapText="1"/>
    </xf>
    <xf numFmtId="164" fontId="0" fillId="2" borderId="35" xfId="0" applyNumberFormat="1" applyFont="1" applyFill="1" applyBorder="1" applyAlignment="1">
      <alignment horizontal="center" vertical="center" wrapText="1"/>
    </xf>
    <xf numFmtId="4" fontId="0" fillId="2" borderId="30" xfId="0" applyNumberFormat="1" applyFont="1" applyFill="1" applyBorder="1" applyAlignment="1">
      <alignment horizontal="center" vertical="center" wrapText="1"/>
    </xf>
    <xf numFmtId="4" fontId="0" fillId="2" borderId="13" xfId="0" applyNumberFormat="1" applyFont="1" applyFill="1" applyBorder="1" applyAlignment="1">
      <alignment horizontal="center" vertical="center" wrapText="1"/>
    </xf>
    <xf numFmtId="4" fontId="0" fillId="2" borderId="35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164" fontId="0" fillId="2" borderId="14" xfId="0" applyNumberFormat="1" applyFont="1" applyFill="1" applyBorder="1" applyAlignment="1">
      <alignment horizontal="center" vertical="center" wrapText="1"/>
    </xf>
    <xf numFmtId="4" fontId="0" fillId="2" borderId="14" xfId="0" applyNumberFormat="1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4" fontId="0" fillId="2" borderId="53" xfId="0" applyNumberFormat="1" applyFont="1" applyFill="1" applyBorder="1" applyAlignment="1">
      <alignment horizontal="center" vertical="center" wrapText="1"/>
    </xf>
    <xf numFmtId="4" fontId="0" fillId="2" borderId="54" xfId="0" applyNumberFormat="1" applyFont="1" applyFill="1" applyBorder="1" applyAlignment="1">
      <alignment horizontal="center" vertical="center" wrapText="1"/>
    </xf>
    <xf numFmtId="4" fontId="0" fillId="2" borderId="55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2" borderId="32" xfId="0" applyFont="1" applyFill="1" applyBorder="1" applyAlignment="1">
      <alignment horizontal="left" vertical="center"/>
    </xf>
    <xf numFmtId="0" fontId="15" fillId="2" borderId="40" xfId="0" applyFont="1" applyFill="1" applyBorder="1" applyAlignment="1">
      <alignment horizontal="left" vertical="center"/>
    </xf>
    <xf numFmtId="49" fontId="3" fillId="0" borderId="50" xfId="1" applyNumberFormat="1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4" fillId="0" borderId="45" xfId="1" applyNumberFormat="1" applyFont="1" applyFill="1" applyBorder="1" applyAlignment="1">
      <alignment horizontal="center" vertical="center" wrapText="1"/>
    </xf>
    <xf numFmtId="49" fontId="4" fillId="0" borderId="46" xfId="1" applyNumberFormat="1" applyFont="1" applyFill="1" applyBorder="1" applyAlignment="1">
      <alignment horizontal="center" vertical="center" wrapText="1"/>
    </xf>
    <xf numFmtId="49" fontId="4" fillId="0" borderId="19" xfId="1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49" fontId="3" fillId="0" borderId="24" xfId="1" applyNumberFormat="1" applyFont="1" applyFill="1" applyBorder="1" applyAlignment="1">
      <alignment horizontal="center" vertical="center" wrapText="1"/>
    </xf>
    <xf numFmtId="49" fontId="3" fillId="0" borderId="25" xfId="1" applyNumberFormat="1" applyFont="1" applyFill="1" applyBorder="1" applyAlignment="1">
      <alignment horizontal="center" vertical="center" wrapText="1"/>
    </xf>
    <xf numFmtId="49" fontId="3" fillId="0" borderId="22" xfId="1" applyNumberFormat="1" applyFont="1" applyFill="1" applyBorder="1" applyAlignment="1">
      <alignment horizontal="center" vertical="center" wrapText="1"/>
    </xf>
    <xf numFmtId="49" fontId="3" fillId="0" borderId="12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2" fillId="2" borderId="1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7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wrapText="1"/>
    </xf>
    <xf numFmtId="0" fontId="10" fillId="0" borderId="39" xfId="0" applyFont="1" applyBorder="1" applyAlignment="1">
      <alignment horizontal="center" wrapText="1"/>
    </xf>
    <xf numFmtId="0" fontId="13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wrapText="1"/>
    </xf>
    <xf numFmtId="0" fontId="9" fillId="0" borderId="11" xfId="0" applyFon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4" fontId="0" fillId="2" borderId="31" xfId="0" applyNumberFormat="1" applyFont="1" applyFill="1" applyBorder="1" applyAlignment="1">
      <alignment horizontal="center" vertical="center" wrapText="1"/>
    </xf>
    <xf numFmtId="4" fontId="0" fillId="2" borderId="16" xfId="0" applyNumberFormat="1" applyFont="1" applyFill="1" applyBorder="1" applyAlignment="1">
      <alignment horizontal="center" vertical="center" wrapText="1"/>
    </xf>
    <xf numFmtId="4" fontId="0" fillId="2" borderId="36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64" fontId="0" fillId="2" borderId="56" xfId="0" applyNumberFormat="1" applyFont="1" applyFill="1" applyBorder="1" applyAlignment="1">
      <alignment horizontal="center" vertical="center" wrapText="1"/>
    </xf>
    <xf numFmtId="164" fontId="0" fillId="2" borderId="57" xfId="0" applyNumberFormat="1" applyFont="1" applyFill="1" applyBorder="1" applyAlignment="1">
      <alignment horizontal="center" vertical="center" wrapText="1"/>
    </xf>
    <xf numFmtId="164" fontId="0" fillId="2" borderId="58" xfId="0" applyNumberFormat="1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4" fontId="0" fillId="0" borderId="15" xfId="0" applyNumberFormat="1" applyFont="1" applyBorder="1" applyAlignment="1">
      <alignment horizontal="center" vertical="center" wrapText="1"/>
    </xf>
    <xf numFmtId="4" fontId="0" fillId="0" borderId="18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4" fontId="0" fillId="0" borderId="29" xfId="0" applyNumberFormat="1" applyFont="1" applyBorder="1" applyAlignment="1">
      <alignment horizontal="center" vertical="center" wrapText="1"/>
    </xf>
    <xf numFmtId="4" fontId="0" fillId="0" borderId="33" xfId="0" applyNumberFormat="1" applyFont="1" applyBorder="1" applyAlignment="1">
      <alignment horizontal="center" vertical="center" wrapText="1"/>
    </xf>
    <xf numFmtId="4" fontId="0" fillId="2" borderId="17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/>
    </xf>
    <xf numFmtId="49" fontId="3" fillId="0" borderId="47" xfId="1" applyNumberFormat="1" applyFont="1" applyFill="1" applyBorder="1" applyAlignment="1">
      <alignment horizontal="center" vertical="center" wrapText="1"/>
    </xf>
    <xf numFmtId="49" fontId="3" fillId="0" borderId="44" xfId="1" applyNumberFormat="1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49" fontId="3" fillId="0" borderId="52" xfId="1" applyNumberFormat="1" applyFont="1" applyFill="1" applyBorder="1" applyAlignment="1">
      <alignment horizontal="center" vertical="center" wrapText="1"/>
    </xf>
    <xf numFmtId="49" fontId="3" fillId="0" borderId="49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11</xdr:row>
      <xdr:rowOff>28575</xdr:rowOff>
    </xdr:from>
    <xdr:to>
      <xdr:col>11</xdr:col>
      <xdr:colOff>1009650</xdr:colOff>
      <xdr:row>12</xdr:row>
      <xdr:rowOff>9525</xdr:rowOff>
    </xdr:to>
    <xdr:pic>
      <xdr:nvPicPr>
        <xdr:cNvPr id="2870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00325"/>
          <a:ext cx="7715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47625</xdr:colOff>
      <xdr:row>11</xdr:row>
      <xdr:rowOff>66675</xdr:rowOff>
    </xdr:from>
    <xdr:to>
      <xdr:col>12</xdr:col>
      <xdr:colOff>609600</xdr:colOff>
      <xdr:row>11</xdr:row>
      <xdr:rowOff>323850</xdr:rowOff>
    </xdr:to>
    <xdr:pic>
      <xdr:nvPicPr>
        <xdr:cNvPr id="2871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2638425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57150</xdr:colOff>
      <xdr:row>11</xdr:row>
      <xdr:rowOff>76200</xdr:rowOff>
    </xdr:from>
    <xdr:to>
      <xdr:col>14</xdr:col>
      <xdr:colOff>933450</xdr:colOff>
      <xdr:row>11</xdr:row>
      <xdr:rowOff>314325</xdr:rowOff>
    </xdr:to>
    <xdr:pic>
      <xdr:nvPicPr>
        <xdr:cNvPr id="2872" name="Изображения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" y="2647950"/>
          <a:ext cx="876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180975</xdr:colOff>
      <xdr:row>11</xdr:row>
      <xdr:rowOff>57150</xdr:rowOff>
    </xdr:from>
    <xdr:to>
      <xdr:col>15</xdr:col>
      <xdr:colOff>857250</xdr:colOff>
      <xdr:row>11</xdr:row>
      <xdr:rowOff>342900</xdr:rowOff>
    </xdr:to>
    <xdr:pic>
      <xdr:nvPicPr>
        <xdr:cNvPr id="2873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0125" y="2628900"/>
          <a:ext cx="6762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3"/>
  <sheetViews>
    <sheetView tabSelected="1" view="pageBreakPreview" zoomScale="85" zoomScaleSheetLayoutView="85" workbookViewId="0">
      <selection activeCell="A28" sqref="A28:R28"/>
    </sheetView>
  </sheetViews>
  <sheetFormatPr defaultRowHeight="12.75" x14ac:dyDescent="0.2"/>
  <cols>
    <col min="1" max="1" width="5.7109375" style="20" customWidth="1"/>
    <col min="2" max="2" width="31.42578125" customWidth="1"/>
    <col min="3" max="3" width="14.28515625" customWidth="1"/>
    <col min="8" max="8" width="23.85546875" customWidth="1"/>
    <col min="9" max="9" width="12" customWidth="1"/>
    <col min="10" max="10" width="13.5703125" customWidth="1"/>
    <col min="12" max="12" width="12" customWidth="1"/>
    <col min="13" max="13" width="9.42578125" customWidth="1"/>
    <col min="14" max="14" width="14.42578125" customWidth="1"/>
    <col min="15" max="15" width="14" customWidth="1"/>
    <col min="16" max="16" width="14.42578125" customWidth="1"/>
    <col min="17" max="17" width="14.5703125" customWidth="1"/>
    <col min="18" max="18" width="20" customWidth="1"/>
    <col min="19" max="19" width="4.42578125" customWidth="1"/>
    <col min="20" max="20" width="4" customWidth="1"/>
    <col min="21" max="21" width="22" style="11" customWidth="1"/>
    <col min="22" max="28" width="9.140625" style="11"/>
  </cols>
  <sheetData>
    <row r="1" spans="1:28" ht="27.75" customHeight="1" x14ac:dyDescent="0.25">
      <c r="A1" s="22"/>
      <c r="B1" s="4"/>
      <c r="C1" s="4"/>
      <c r="D1" s="4"/>
      <c r="E1" s="4"/>
      <c r="F1" s="4"/>
      <c r="G1" s="27"/>
      <c r="H1" s="4"/>
      <c r="I1" s="4"/>
      <c r="J1" s="4"/>
      <c r="K1" s="4"/>
      <c r="L1" s="4"/>
      <c r="M1" s="4"/>
      <c r="N1" s="4"/>
      <c r="O1" s="4"/>
      <c r="P1" s="4"/>
      <c r="Q1" s="32"/>
      <c r="R1" s="4"/>
    </row>
    <row r="2" spans="1:28" ht="57" customHeight="1" x14ac:dyDescent="0.2">
      <c r="A2" s="22"/>
      <c r="B2" s="97" t="s">
        <v>37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1:28" x14ac:dyDescent="0.2">
      <c r="A3" s="22"/>
      <c r="B3" s="4"/>
      <c r="C3" s="4"/>
      <c r="D3" s="4"/>
      <c r="E3" s="4"/>
      <c r="F3" s="4"/>
      <c r="G3" s="27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8" s="73" customFormat="1" x14ac:dyDescent="0.2">
      <c r="A4" s="70"/>
      <c r="B4" s="71" t="s">
        <v>43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2"/>
      <c r="U4" s="74"/>
      <c r="V4" s="74"/>
      <c r="W4" s="74"/>
      <c r="X4" s="74"/>
      <c r="Y4" s="74"/>
      <c r="Z4" s="74"/>
      <c r="AA4" s="74"/>
      <c r="AB4" s="74"/>
    </row>
    <row r="5" spans="1:28" s="25" customFormat="1" x14ac:dyDescent="0.2">
      <c r="A5" s="24"/>
      <c r="B5" s="98" t="s">
        <v>50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9"/>
      <c r="U5" s="26"/>
      <c r="V5" s="26"/>
      <c r="W5" s="26"/>
      <c r="X5" s="26"/>
      <c r="Y5" s="26"/>
      <c r="Z5" s="26"/>
      <c r="AA5" s="26"/>
      <c r="AB5" s="26"/>
    </row>
    <row r="6" spans="1:28" s="48" customFormat="1" x14ac:dyDescent="0.2">
      <c r="A6" s="24"/>
      <c r="B6" s="63" t="s">
        <v>0</v>
      </c>
      <c r="C6" s="65"/>
      <c r="D6" s="65"/>
      <c r="E6" s="65"/>
      <c r="F6" s="65"/>
      <c r="G6" s="66"/>
      <c r="H6" s="65"/>
      <c r="I6" s="65"/>
      <c r="J6" s="65"/>
      <c r="K6" s="65"/>
      <c r="L6" s="65"/>
      <c r="M6" s="65"/>
      <c r="N6" s="65"/>
      <c r="O6" s="65"/>
      <c r="P6" s="65"/>
      <c r="Q6" s="65"/>
      <c r="R6" s="64"/>
      <c r="U6" s="49"/>
      <c r="V6" s="49"/>
      <c r="W6" s="49"/>
      <c r="X6" s="49"/>
      <c r="Y6" s="49"/>
      <c r="Z6" s="49"/>
      <c r="AA6" s="49"/>
      <c r="AB6" s="49"/>
    </row>
    <row r="7" spans="1:28" s="30" customFormat="1" x14ac:dyDescent="0.2">
      <c r="A7" s="24"/>
      <c r="B7" s="68" t="s">
        <v>49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9"/>
      <c r="U7" s="31"/>
      <c r="V7" s="31"/>
      <c r="W7" s="31"/>
      <c r="X7" s="31"/>
      <c r="Y7" s="31"/>
      <c r="Z7" s="31"/>
      <c r="AA7" s="31"/>
      <c r="AB7" s="31"/>
    </row>
    <row r="8" spans="1:28" s="48" customFormat="1" x14ac:dyDescent="0.2">
      <c r="A8" s="23"/>
      <c r="B8" s="35" t="s">
        <v>1</v>
      </c>
      <c r="C8" s="35"/>
      <c r="D8" s="35"/>
      <c r="E8" s="35"/>
      <c r="F8" s="35"/>
      <c r="G8" s="36"/>
      <c r="H8" s="35"/>
      <c r="I8" s="35"/>
      <c r="J8" s="35"/>
      <c r="K8" s="35"/>
      <c r="L8" s="35"/>
      <c r="M8" s="35"/>
      <c r="N8" s="35"/>
      <c r="O8" s="35"/>
      <c r="P8" s="35"/>
      <c r="Q8" s="35"/>
      <c r="R8" s="37"/>
      <c r="U8" s="49"/>
      <c r="V8" s="49"/>
      <c r="W8" s="49"/>
      <c r="X8" s="49"/>
      <c r="Y8" s="49"/>
      <c r="Z8" s="49"/>
      <c r="AA8" s="49"/>
      <c r="AB8" s="49"/>
    </row>
    <row r="9" spans="1:28" ht="0.75" customHeight="1" thickBot="1" x14ac:dyDescent="0.25">
      <c r="A9" s="22"/>
      <c r="B9" s="3"/>
      <c r="C9" s="3"/>
      <c r="D9" s="3"/>
      <c r="E9" s="3"/>
      <c r="F9" s="3"/>
      <c r="G9" s="5"/>
      <c r="H9" s="3"/>
      <c r="I9" s="3"/>
      <c r="J9" s="3"/>
      <c r="K9" s="3"/>
      <c r="L9" s="3"/>
      <c r="M9" s="3"/>
      <c r="N9" s="3"/>
      <c r="O9" s="3"/>
      <c r="P9" s="4"/>
      <c r="Q9" s="3"/>
      <c r="R9" s="3"/>
    </row>
    <row r="10" spans="1:28" s="28" customFormat="1" ht="25.5" customHeight="1" thickBot="1" x14ac:dyDescent="0.25">
      <c r="A10" s="153"/>
      <c r="B10" s="111" t="s">
        <v>2</v>
      </c>
      <c r="C10" s="113" t="s">
        <v>3</v>
      </c>
      <c r="D10" s="113" t="s">
        <v>44</v>
      </c>
      <c r="E10" s="113" t="s">
        <v>4</v>
      </c>
      <c r="F10" s="151" t="s">
        <v>5</v>
      </c>
      <c r="G10" s="155" t="s">
        <v>6</v>
      </c>
      <c r="H10" s="156"/>
      <c r="I10" s="156"/>
      <c r="J10" s="100" t="s">
        <v>7</v>
      </c>
      <c r="K10" s="100"/>
      <c r="L10" s="100"/>
      <c r="M10" s="100"/>
      <c r="N10" s="100"/>
      <c r="O10" s="101" t="s">
        <v>8</v>
      </c>
      <c r="P10" s="101"/>
      <c r="Q10" s="101"/>
      <c r="R10" s="101"/>
      <c r="U10" s="29"/>
      <c r="V10" s="29"/>
      <c r="W10" s="29"/>
      <c r="X10" s="29"/>
      <c r="Y10" s="29"/>
      <c r="Z10" s="29"/>
      <c r="AA10" s="29"/>
      <c r="AB10" s="29"/>
    </row>
    <row r="11" spans="1:28" ht="50.25" customHeight="1" thickBot="1" x14ac:dyDescent="0.25">
      <c r="A11" s="154"/>
      <c r="B11" s="111"/>
      <c r="C11" s="113"/>
      <c r="D11" s="113"/>
      <c r="E11" s="113"/>
      <c r="F11" s="151"/>
      <c r="G11" s="103" t="s">
        <v>9</v>
      </c>
      <c r="H11" s="105" t="s">
        <v>10</v>
      </c>
      <c r="I11" s="105" t="s">
        <v>11</v>
      </c>
      <c r="J11" s="105" t="s">
        <v>12</v>
      </c>
      <c r="K11" s="105" t="s">
        <v>13</v>
      </c>
      <c r="L11" s="59" t="s">
        <v>14</v>
      </c>
      <c r="M11" s="59" t="s">
        <v>15</v>
      </c>
      <c r="N11" s="59" t="s">
        <v>16</v>
      </c>
      <c r="O11" s="60" t="s">
        <v>17</v>
      </c>
      <c r="P11" s="61" t="s">
        <v>18</v>
      </c>
      <c r="Q11" s="148" t="s">
        <v>19</v>
      </c>
      <c r="R11" s="109" t="s">
        <v>20</v>
      </c>
    </row>
    <row r="12" spans="1:28" ht="45" x14ac:dyDescent="0.2">
      <c r="A12" s="154"/>
      <c r="B12" s="112"/>
      <c r="C12" s="114"/>
      <c r="D12" s="114"/>
      <c r="E12" s="114"/>
      <c r="F12" s="152"/>
      <c r="G12" s="104"/>
      <c r="H12" s="106"/>
      <c r="I12" s="106"/>
      <c r="J12" s="106"/>
      <c r="K12" s="106"/>
      <c r="L12" s="13"/>
      <c r="M12" s="13"/>
      <c r="N12" s="14" t="s">
        <v>21</v>
      </c>
      <c r="O12" s="15"/>
      <c r="P12" s="15"/>
      <c r="Q12" s="149"/>
      <c r="R12" s="110"/>
      <c r="U12" s="11" t="s">
        <v>40</v>
      </c>
    </row>
    <row r="13" spans="1:28" ht="28.5" customHeight="1" x14ac:dyDescent="0.2">
      <c r="A13" s="62" t="s">
        <v>47</v>
      </c>
      <c r="B13" s="52" t="s">
        <v>22</v>
      </c>
      <c r="C13" s="53" t="s">
        <v>23</v>
      </c>
      <c r="D13" s="53" t="s">
        <v>24</v>
      </c>
      <c r="E13" s="53" t="s">
        <v>25</v>
      </c>
      <c r="F13" s="58" t="s">
        <v>26</v>
      </c>
      <c r="G13" s="57" t="s">
        <v>27</v>
      </c>
      <c r="H13" s="56" t="s">
        <v>28</v>
      </c>
      <c r="I13" s="56" t="s">
        <v>29</v>
      </c>
      <c r="J13" s="57" t="s">
        <v>30</v>
      </c>
      <c r="K13" s="52" t="s">
        <v>31</v>
      </c>
      <c r="L13" s="53" t="s">
        <v>32</v>
      </c>
      <c r="M13" s="53" t="s">
        <v>33</v>
      </c>
      <c r="N13" s="53" t="s">
        <v>34</v>
      </c>
      <c r="O13" s="54">
        <v>15</v>
      </c>
      <c r="P13" s="54">
        <v>16</v>
      </c>
      <c r="Q13" s="53" t="s">
        <v>38</v>
      </c>
      <c r="R13" s="55">
        <v>18</v>
      </c>
      <c r="U13" s="11" t="s">
        <v>39</v>
      </c>
    </row>
    <row r="14" spans="1:28" s="45" customFormat="1" ht="28.5" customHeight="1" x14ac:dyDescent="0.2">
      <c r="A14" s="150" t="s">
        <v>45</v>
      </c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</row>
    <row r="15" spans="1:28" s="45" customFormat="1" ht="28.5" customHeight="1" x14ac:dyDescent="0.2">
      <c r="A15" s="147">
        <v>1</v>
      </c>
      <c r="B15" s="102" t="s">
        <v>52</v>
      </c>
      <c r="C15" s="134" t="s">
        <v>55</v>
      </c>
      <c r="D15" s="78" t="s">
        <v>53</v>
      </c>
      <c r="E15" s="78" t="s">
        <v>54</v>
      </c>
      <c r="F15" s="107">
        <v>6</v>
      </c>
      <c r="G15" s="75" t="s">
        <v>22</v>
      </c>
      <c r="H15" s="34" t="s">
        <v>57</v>
      </c>
      <c r="I15" s="77">
        <v>430</v>
      </c>
      <c r="J15" s="144">
        <f>AVERAGE(I15,I16,I17)</f>
        <v>343.33333333333331</v>
      </c>
      <c r="K15" s="93">
        <v>3</v>
      </c>
      <c r="L15" s="84">
        <f>STDEV(I15:I17)</f>
        <v>75.05553499465141</v>
      </c>
      <c r="M15" s="94">
        <f>L15/J15*100</f>
        <v>21.860835435335364</v>
      </c>
      <c r="N15" s="130" t="s">
        <v>36</v>
      </c>
      <c r="O15" s="131">
        <f>J15*F15</f>
        <v>2060</v>
      </c>
      <c r="P15" s="81">
        <f>O15/F15</f>
        <v>343.33333333333331</v>
      </c>
      <c r="Q15" s="84">
        <f>ROUND(P15,2)</f>
        <v>343.33</v>
      </c>
      <c r="R15" s="127">
        <f>Q15*F15</f>
        <v>2059.98</v>
      </c>
    </row>
    <row r="16" spans="1:28" s="45" customFormat="1" ht="28.5" customHeight="1" x14ac:dyDescent="0.2">
      <c r="A16" s="147"/>
      <c r="B16" s="102"/>
      <c r="C16" s="135"/>
      <c r="D16" s="79"/>
      <c r="E16" s="79"/>
      <c r="F16" s="87"/>
      <c r="G16" s="75" t="s">
        <v>23</v>
      </c>
      <c r="H16" s="34" t="s">
        <v>58</v>
      </c>
      <c r="I16" s="77">
        <v>300</v>
      </c>
      <c r="J16" s="137"/>
      <c r="K16" s="79"/>
      <c r="L16" s="85"/>
      <c r="M16" s="95"/>
      <c r="N16" s="130"/>
      <c r="O16" s="132"/>
      <c r="P16" s="82"/>
      <c r="Q16" s="85"/>
      <c r="R16" s="128"/>
    </row>
    <row r="17" spans="1:28" s="45" customFormat="1" ht="28.5" customHeight="1" x14ac:dyDescent="0.2">
      <c r="A17" s="147"/>
      <c r="B17" s="102"/>
      <c r="C17" s="136"/>
      <c r="D17" s="80"/>
      <c r="E17" s="80"/>
      <c r="F17" s="108"/>
      <c r="G17" s="75" t="s">
        <v>35</v>
      </c>
      <c r="H17" s="34" t="s">
        <v>59</v>
      </c>
      <c r="I17" s="77">
        <v>300</v>
      </c>
      <c r="J17" s="145"/>
      <c r="K17" s="80"/>
      <c r="L17" s="86"/>
      <c r="M17" s="96"/>
      <c r="N17" s="130"/>
      <c r="O17" s="133"/>
      <c r="P17" s="83"/>
      <c r="Q17" s="86"/>
      <c r="R17" s="129"/>
    </row>
    <row r="18" spans="1:28" s="45" customFormat="1" ht="28.5" customHeight="1" x14ac:dyDescent="0.2">
      <c r="A18" s="147">
        <v>2</v>
      </c>
      <c r="B18" s="102" t="s">
        <v>51</v>
      </c>
      <c r="C18" s="134" t="s">
        <v>55</v>
      </c>
      <c r="D18" s="78" t="s">
        <v>53</v>
      </c>
      <c r="E18" s="78" t="s">
        <v>54</v>
      </c>
      <c r="F18" s="107">
        <v>1</v>
      </c>
      <c r="G18" s="75" t="s">
        <v>22</v>
      </c>
      <c r="H18" s="34" t="s">
        <v>57</v>
      </c>
      <c r="I18" s="77">
        <v>430</v>
      </c>
      <c r="J18" s="144">
        <f>AVERAGE(I18,I19,I20)</f>
        <v>333.33333333333331</v>
      </c>
      <c r="K18" s="93">
        <v>3</v>
      </c>
      <c r="L18" s="84">
        <f>STDEV(I18:I20)</f>
        <v>85.049005481153884</v>
      </c>
      <c r="M18" s="94">
        <f>L18/J18*100</f>
        <v>25.514701644346164</v>
      </c>
      <c r="N18" s="130" t="s">
        <v>36</v>
      </c>
      <c r="O18" s="131">
        <f>J18*F18</f>
        <v>333.33333333333331</v>
      </c>
      <c r="P18" s="81">
        <f>O18/F18</f>
        <v>333.33333333333331</v>
      </c>
      <c r="Q18" s="84">
        <f>ROUND(P18,2)</f>
        <v>333.33</v>
      </c>
      <c r="R18" s="127">
        <f>Q18*F18</f>
        <v>333.33</v>
      </c>
    </row>
    <row r="19" spans="1:28" s="45" customFormat="1" ht="28.5" customHeight="1" x14ac:dyDescent="0.2">
      <c r="A19" s="147"/>
      <c r="B19" s="102"/>
      <c r="C19" s="135"/>
      <c r="D19" s="79"/>
      <c r="E19" s="79"/>
      <c r="F19" s="87"/>
      <c r="G19" s="75" t="s">
        <v>23</v>
      </c>
      <c r="H19" s="34" t="s">
        <v>58</v>
      </c>
      <c r="I19" s="77">
        <v>270</v>
      </c>
      <c r="J19" s="137"/>
      <c r="K19" s="79"/>
      <c r="L19" s="85"/>
      <c r="M19" s="95"/>
      <c r="N19" s="130"/>
      <c r="O19" s="132"/>
      <c r="P19" s="82"/>
      <c r="Q19" s="85"/>
      <c r="R19" s="128"/>
    </row>
    <row r="20" spans="1:28" s="45" customFormat="1" ht="28.5" customHeight="1" x14ac:dyDescent="0.2">
      <c r="A20" s="147"/>
      <c r="B20" s="102"/>
      <c r="C20" s="136"/>
      <c r="D20" s="80"/>
      <c r="E20" s="80"/>
      <c r="F20" s="108"/>
      <c r="G20" s="75" t="s">
        <v>35</v>
      </c>
      <c r="H20" s="34" t="s">
        <v>59</v>
      </c>
      <c r="I20" s="77">
        <v>300</v>
      </c>
      <c r="J20" s="145"/>
      <c r="K20" s="80"/>
      <c r="L20" s="86"/>
      <c r="M20" s="96"/>
      <c r="N20" s="130"/>
      <c r="O20" s="133"/>
      <c r="P20" s="83"/>
      <c r="Q20" s="86"/>
      <c r="R20" s="129"/>
    </row>
    <row r="21" spans="1:28" ht="25.5" hidden="1" customHeight="1" x14ac:dyDescent="0.2">
      <c r="A21" s="23"/>
      <c r="B21" s="141"/>
      <c r="C21" s="79"/>
      <c r="D21" s="139"/>
      <c r="E21" s="139"/>
      <c r="F21" s="87"/>
      <c r="G21" s="8"/>
      <c r="H21" s="9"/>
      <c r="I21" s="19"/>
      <c r="J21" s="137"/>
      <c r="K21" s="79"/>
      <c r="L21" s="85"/>
      <c r="M21" s="85"/>
      <c r="N21" s="89"/>
      <c r="O21" s="82"/>
      <c r="P21" s="82"/>
      <c r="Q21" s="85"/>
      <c r="R21" s="128"/>
    </row>
    <row r="22" spans="1:28" hidden="1" x14ac:dyDescent="0.2">
      <c r="A22" s="23"/>
      <c r="B22" s="141"/>
      <c r="C22" s="79"/>
      <c r="D22" s="139"/>
      <c r="E22" s="139"/>
      <c r="F22" s="87"/>
      <c r="G22" s="7"/>
      <c r="H22" s="10"/>
      <c r="I22" s="12"/>
      <c r="J22" s="137"/>
      <c r="K22" s="79"/>
      <c r="L22" s="85"/>
      <c r="M22" s="85"/>
      <c r="N22" s="89"/>
      <c r="O22" s="82"/>
      <c r="P22" s="82"/>
      <c r="Q22" s="85"/>
      <c r="R22" s="128"/>
    </row>
    <row r="23" spans="1:28" ht="23.25" hidden="1" customHeight="1" thickBot="1" x14ac:dyDescent="0.25">
      <c r="A23" s="23"/>
      <c r="B23" s="142"/>
      <c r="C23" s="143"/>
      <c r="D23" s="140"/>
      <c r="E23" s="140"/>
      <c r="F23" s="88"/>
      <c r="G23" s="16"/>
      <c r="H23" s="17"/>
      <c r="I23" s="18"/>
      <c r="J23" s="138"/>
      <c r="K23" s="143"/>
      <c r="L23" s="92"/>
      <c r="M23" s="92"/>
      <c r="N23" s="90"/>
      <c r="O23" s="91"/>
      <c r="P23" s="91"/>
      <c r="Q23" s="92"/>
      <c r="R23" s="146"/>
    </row>
    <row r="24" spans="1:28" ht="58.5" hidden="1" customHeight="1" x14ac:dyDescent="0.2">
      <c r="A24" s="24"/>
      <c r="B24" s="38"/>
      <c r="C24" s="39"/>
      <c r="D24" s="40"/>
      <c r="E24" s="39"/>
      <c r="F24" s="39"/>
      <c r="G24" s="39"/>
      <c r="H24" s="41"/>
      <c r="I24" s="42"/>
      <c r="J24" s="42"/>
      <c r="K24" s="39"/>
      <c r="L24" s="33"/>
      <c r="M24" s="33"/>
      <c r="N24" s="43"/>
      <c r="O24" s="44"/>
      <c r="P24" s="44"/>
      <c r="Q24" s="33"/>
      <c r="R24" s="33"/>
    </row>
    <row r="25" spans="1:28" ht="18" customHeight="1" x14ac:dyDescent="0.2">
      <c r="A25" s="126" t="s">
        <v>48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76">
        <f>SUM(R15:R20)</f>
        <v>2393.31</v>
      </c>
    </row>
    <row r="26" spans="1:28" s="50" customFormat="1" ht="52.5" customHeight="1" x14ac:dyDescent="0.2">
      <c r="A26" s="118" t="s">
        <v>60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20"/>
      <c r="U26" s="51"/>
      <c r="V26" s="51"/>
      <c r="W26" s="51"/>
      <c r="X26" s="51"/>
      <c r="Y26" s="51"/>
      <c r="Z26" s="51"/>
      <c r="AA26" s="51"/>
      <c r="AB26" s="51"/>
    </row>
    <row r="27" spans="1:28" s="48" customFormat="1" ht="27.75" customHeight="1" x14ac:dyDescent="0.25">
      <c r="A27" s="116"/>
      <c r="B27" s="117"/>
      <c r="C27" s="46"/>
      <c r="D27" s="46"/>
      <c r="E27" s="46"/>
      <c r="F27" s="46"/>
      <c r="G27" s="47"/>
      <c r="H27" s="125" t="s">
        <v>46</v>
      </c>
      <c r="I27" s="125"/>
      <c r="J27" s="125"/>
      <c r="K27" s="125"/>
      <c r="L27" s="121" t="s">
        <v>61</v>
      </c>
      <c r="M27" s="121"/>
      <c r="N27" s="121"/>
      <c r="O27" s="121"/>
      <c r="P27" s="121"/>
      <c r="Q27" s="121"/>
      <c r="R27" s="122"/>
      <c r="U27" s="49"/>
      <c r="V27" s="49"/>
      <c r="W27" s="49"/>
      <c r="X27" s="49"/>
      <c r="Y27" s="49"/>
      <c r="Z27" s="49"/>
      <c r="AA27" s="49"/>
      <c r="AB27" s="49"/>
    </row>
    <row r="28" spans="1:28" ht="27.75" customHeight="1" x14ac:dyDescent="0.2">
      <c r="A28" s="123" t="s">
        <v>41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</row>
    <row r="29" spans="1:28" ht="27.75" customHeight="1" x14ac:dyDescent="0.2">
      <c r="A29" s="123" t="s">
        <v>42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21"/>
      <c r="O29" s="21"/>
      <c r="P29" s="21"/>
      <c r="Q29" s="21"/>
      <c r="R29" s="21"/>
    </row>
    <row r="30" spans="1:28" ht="21" customHeight="1" x14ac:dyDescent="0.25">
      <c r="A30" s="124" t="s">
        <v>56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</row>
    <row r="31" spans="1:28" x14ac:dyDescent="0.2"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</row>
    <row r="32" spans="1:28" x14ac:dyDescent="0.2"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</row>
    <row r="33" spans="2:18" x14ac:dyDescent="0.2">
      <c r="B33" s="1"/>
      <c r="C33" s="1"/>
      <c r="D33" s="1"/>
      <c r="E33" s="1"/>
      <c r="F33" s="1"/>
      <c r="G33" s="6"/>
      <c r="H33" s="1"/>
      <c r="I33" s="1"/>
      <c r="J33" s="1"/>
      <c r="K33" s="1"/>
      <c r="L33" s="1"/>
      <c r="M33" s="1"/>
      <c r="N33" s="1"/>
      <c r="O33" s="1"/>
      <c r="P33" s="2"/>
      <c r="Q33" s="1"/>
      <c r="R33" s="1"/>
    </row>
  </sheetData>
  <mergeCells count="72">
    <mergeCell ref="N15:N17"/>
    <mergeCell ref="O15:O17"/>
    <mergeCell ref="P15:P17"/>
    <mergeCell ref="Q15:Q17"/>
    <mergeCell ref="R15:R17"/>
    <mergeCell ref="F15:F17"/>
    <mergeCell ref="J15:J17"/>
    <mergeCell ref="K15:K17"/>
    <mergeCell ref="L15:L17"/>
    <mergeCell ref="M15:M17"/>
    <mergeCell ref="A15:A17"/>
    <mergeCell ref="B15:B17"/>
    <mergeCell ref="C15:C17"/>
    <mergeCell ref="D15:D17"/>
    <mergeCell ref="E15:E17"/>
    <mergeCell ref="K11:K12"/>
    <mergeCell ref="Q11:Q12"/>
    <mergeCell ref="A14:R14"/>
    <mergeCell ref="F10:F12"/>
    <mergeCell ref="A10:A12"/>
    <mergeCell ref="G10:I10"/>
    <mergeCell ref="A25:Q25"/>
    <mergeCell ref="R18:R20"/>
    <mergeCell ref="N18:N20"/>
    <mergeCell ref="O18:O20"/>
    <mergeCell ref="C18:C20"/>
    <mergeCell ref="J21:J23"/>
    <mergeCell ref="E21:E23"/>
    <mergeCell ref="B21:B23"/>
    <mergeCell ref="C21:C23"/>
    <mergeCell ref="D21:D23"/>
    <mergeCell ref="J18:J20"/>
    <mergeCell ref="R21:R23"/>
    <mergeCell ref="M21:M23"/>
    <mergeCell ref="K21:K23"/>
    <mergeCell ref="L21:L23"/>
    <mergeCell ref="A18:A20"/>
    <mergeCell ref="B31:R32"/>
    <mergeCell ref="A27:B27"/>
    <mergeCell ref="A26:R26"/>
    <mergeCell ref="L27:R27"/>
    <mergeCell ref="A28:R28"/>
    <mergeCell ref="A29:M29"/>
    <mergeCell ref="A30:R30"/>
    <mergeCell ref="H27:K27"/>
    <mergeCell ref="B2:R2"/>
    <mergeCell ref="B5:R5"/>
    <mergeCell ref="J10:N10"/>
    <mergeCell ref="O10:R10"/>
    <mergeCell ref="B18:B20"/>
    <mergeCell ref="G11:G12"/>
    <mergeCell ref="H11:H12"/>
    <mergeCell ref="I11:I12"/>
    <mergeCell ref="F18:F20"/>
    <mergeCell ref="E18:E20"/>
    <mergeCell ref="R11:R12"/>
    <mergeCell ref="B10:B12"/>
    <mergeCell ref="C10:C12"/>
    <mergeCell ref="D10:D12"/>
    <mergeCell ref="E10:E12"/>
    <mergeCell ref="J11:J12"/>
    <mergeCell ref="D18:D20"/>
    <mergeCell ref="P18:P20"/>
    <mergeCell ref="Q18:Q20"/>
    <mergeCell ref="F21:F23"/>
    <mergeCell ref="N21:N23"/>
    <mergeCell ref="O21:O23"/>
    <mergeCell ref="P21:P23"/>
    <mergeCell ref="Q21:Q23"/>
    <mergeCell ref="K18:K20"/>
    <mergeCell ref="L18:L20"/>
    <mergeCell ref="M18:M20"/>
  </mergeCells>
  <pageMargins left="0.23622047244094491" right="0.23622047244094491" top="0.62992125984251968" bottom="0.31496062992125984" header="0.31496062992125984" footer="0.31496062992125984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таблица </vt:lpstr>
      <vt:lpstr>'таблица '!Заголовки_для_печати</vt:lpstr>
      <vt:lpstr>'таблица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Пасько Анатолий Николаевич</dc:creator>
  <cp:lastModifiedBy>Яна Васильевна Шашкова</cp:lastModifiedBy>
  <cp:lastPrinted>2026-05-28T10:53:42Z</cp:lastPrinted>
  <dcterms:created xsi:type="dcterms:W3CDTF">2017-02-06T15:41:30Z</dcterms:created>
  <dcterms:modified xsi:type="dcterms:W3CDTF">2026-05-28T10:54:16Z</dcterms:modified>
</cp:coreProperties>
</file>