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Лист1!$A$4:$WVW$19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M17" i="1"/>
  <c r="N17" i="1" s="1"/>
  <c r="O17" i="1" s="1"/>
  <c r="J17" i="1"/>
  <c r="K17" i="1" s="1"/>
  <c r="L17" i="1" s="1"/>
  <c r="M16" i="1"/>
  <c r="N16" i="1" s="1"/>
  <c r="O16" i="1" s="1"/>
  <c r="J16" i="1"/>
  <c r="K16" i="1" s="1"/>
  <c r="L16" i="1" s="1"/>
  <c r="M15" i="1"/>
  <c r="N15" i="1" s="1"/>
  <c r="O15" i="1" s="1"/>
  <c r="J15" i="1"/>
  <c r="K15" i="1" s="1"/>
  <c r="L15" i="1" s="1"/>
  <c r="M14" i="1"/>
  <c r="N14" i="1" s="1"/>
  <c r="O14" i="1" s="1"/>
  <c r="J14" i="1"/>
  <c r="K14" i="1" s="1"/>
  <c r="L14" i="1" s="1"/>
  <c r="M13" i="1"/>
  <c r="N13" i="1" s="1"/>
  <c r="O13" i="1" s="1"/>
  <c r="J13" i="1"/>
  <c r="K13" i="1" s="1"/>
  <c r="L13" i="1" s="1"/>
  <c r="M12" i="1"/>
  <c r="N12" i="1" s="1"/>
  <c r="O12" i="1" s="1"/>
  <c r="J12" i="1"/>
  <c r="K12" i="1" s="1"/>
  <c r="L12" i="1" s="1"/>
  <c r="M11" i="1" l="1"/>
  <c r="N11" i="1" s="1"/>
  <c r="O11" i="1" s="1"/>
  <c r="J11" i="1"/>
  <c r="K11" i="1" s="1"/>
  <c r="L11" i="1" s="1"/>
  <c r="M10" i="1"/>
  <c r="N10" i="1" s="1"/>
  <c r="O10" i="1" s="1"/>
  <c r="J10" i="1"/>
  <c r="K10" i="1" s="1"/>
  <c r="L10" i="1" s="1"/>
  <c r="M9" i="1" l="1"/>
  <c r="N9" i="1" s="1"/>
  <c r="O9" i="1" s="1"/>
  <c r="J9" i="1"/>
  <c r="K9" i="1" s="1"/>
  <c r="L9" i="1" s="1"/>
  <c r="M7" i="1"/>
  <c r="N7" i="1" s="1"/>
  <c r="O7" i="1" s="1"/>
  <c r="M8" i="1"/>
  <c r="N8" i="1" s="1"/>
  <c r="O8" i="1" s="1"/>
  <c r="J7" i="1"/>
  <c r="K7" i="1" s="1"/>
  <c r="L7" i="1" s="1"/>
  <c r="J8" i="1"/>
  <c r="K8" i="1" s="1"/>
  <c r="L8" i="1" s="1"/>
  <c r="M6" i="1" l="1"/>
  <c r="N6" i="1" s="1"/>
  <c r="O6" i="1" s="1"/>
  <c r="J6" i="1"/>
  <c r="K6" i="1" s="1"/>
  <c r="L6" i="1" s="1"/>
  <c r="M5" i="1" l="1"/>
  <c r="N5" i="1" s="1"/>
  <c r="O5" i="1" s="1"/>
  <c r="P5" i="1" s="1"/>
  <c r="J5" i="1"/>
  <c r="K5" i="1" s="1"/>
  <c r="L5" i="1" s="1"/>
  <c r="L19" i="1" l="1"/>
</calcChain>
</file>

<file path=xl/sharedStrings.xml><?xml version="1.0" encoding="utf-8"?>
<sst xmlns="http://schemas.openxmlformats.org/spreadsheetml/2006/main" count="49" uniqueCount="36">
  <si>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</si>
  <si>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</si>
  <si>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</si>
  <si>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</si>
  <si>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</si>
  <si>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</si>
  <si>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</si>
  <si>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</si>
  <si>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</si>
  <si>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</si>
  <si>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</si>
  <si>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</si>
  <si>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</si>
  <si>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</si>
  <si>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</si>
  <si>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</si>
  <si>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</si>
  <si>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>шт.</t>
  </si>
  <si>
    <t xml:space="preserve">Приложение № 1 
</t>
  </si>
  <si>
    <t>Информация сети Интернет анализ рынка</t>
  </si>
  <si>
    <r>
      <t xml:space="preserve">коэффициент вариации цен V (%)           </t>
    </r>
    <r>
      <rPr>
        <i/>
        <sz val="13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</si>
  <si>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3"/>
        <color indexed="8"/>
        <rFont val="Times New Roman"/>
        <family val="1"/>
        <charset val="204"/>
      </rPr>
      <t>Расчет Н(М)ЦК по формуле</t>
    </r>
    <r>
      <rPr>
        <sz val="13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</si>
  <si>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Строп цепной грузоподъемный паук чалка 4СЦ 4,3т 2,0м
 </t>
  </si>
  <si>
    <t xml:space="preserve">Домкрат гидравлический на 10 тонн
 </t>
  </si>
  <si>
    <t xml:space="preserve">Ключ балонный 42 гайка /21 футорка
 </t>
  </si>
  <si>
    <t>Запасное колесо с диском 235/70/22,5</t>
  </si>
  <si>
    <t xml:space="preserve">Ленточные стропы с натяжителем и крючком длина 10 метров, ширина 750 мм.
 </t>
  </si>
  <si>
    <t>Стяжка груза с храповым механизмом 8 м, 5 т</t>
  </si>
  <si>
    <t>Набор ключей до 32мм молоток, пассатижи, отвертка</t>
  </si>
  <si>
    <t>наб.</t>
  </si>
  <si>
    <t>Амортизатор передний (правй/левый) (газомасляный / шток-ухо / без втулок)</t>
  </si>
  <si>
    <t>Амортизатор задний (правй/левый) (газомасляный / шток-ухо / без втулок)</t>
  </si>
  <si>
    <t xml:space="preserve">Ролик обводной
INA 532051210 с болтом М10
</t>
  </si>
  <si>
    <t>Гидроусилитель руля (насос ГУР)</t>
  </si>
  <si>
    <t>Плунжерная пара ТНВД</t>
  </si>
  <si>
    <t>Фильтр топливный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</si>
</sst>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16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3" fillId="0" borderId="0" xfId="0" applyNumberFormat="1" applyFont="1" applyAlignment="1" applyProtection="1">
      <alignment vertical="center"/>
      <protection locked="0"/>
    </xf>
    <xf numFmtId="9" fontId="3" fillId="0" borderId="0" xfId="4" applyFont="1" applyFill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0" fontId="11" fillId="0" borderId="0" xfId="0" applyFont="1"/>
    <xf numFmtId="0" fontId="11" fillId="0" borderId="1" xfId="0" applyFont="1" applyBorder="1"/>
    <xf numFmtId="0" fontId="13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 wrapText="1"/>
    </xf>
    <xf numFmtId="4" fontId="11" fillId="0" borderId="1" xfId="0" applyNumberFormat="1" applyFont="1" applyBorder="1"/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4" fontId="11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/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10" fillId="0" borderId="0" xfId="5" applyAlignment="1">
      <alignment horizontal="left"/>
    </xf>
    <xf numFmtId="0" fontId="1" fillId="0" borderId="0" xfId="0" applyFont="1" applyAlignment="1">
      <alignment horizontal="left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topLeftCell="B1" zoomScale="85" zoomScaleNormal="85" workbookViewId="0">
      <pane ySplit="4" topLeftCell="A5" activePane="bottomLeft" state="frozen"/>
      <selection pane="bottomLeft" activeCell="S18" sqref="S18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19.425781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7.42578125" style="1" customWidth="1"/>
    <col min="15" max="15" width="14.140625" style="1" customWidth="1"/>
    <col min="16" max="16" width="19.5703125" style="1" customWidth="1"/>
    <col min="17" max="17" width="10.7109375" style="1" hidden="1" customWidth="1"/>
    <col min="18" max="18" width="15.42578125" style="1" customWidth="1"/>
    <col min="19" max="19" width="17" style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1" t="s">
        <v>18</v>
      </c>
      <c r="N1" s="52"/>
      <c r="O1" s="52"/>
      <c r="P1" s="52"/>
    </row>
    <row r="2" spans="1:19" ht="22.5" customHeight="1" x14ac:dyDescent="0.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9" s="18" customFormat="1" ht="11.25" customHeight="1" x14ac:dyDescent="0.25">
      <c r="A3" s="53" t="s">
        <v>0</v>
      </c>
      <c r="B3" s="53" t="s">
        <v>1</v>
      </c>
      <c r="C3" s="53" t="s">
        <v>2</v>
      </c>
      <c r="D3" s="53" t="s">
        <v>3</v>
      </c>
      <c r="E3" s="53"/>
      <c r="F3" s="53"/>
      <c r="G3" s="53"/>
      <c r="H3" s="53" t="s">
        <v>4</v>
      </c>
      <c r="I3" s="53"/>
      <c r="J3" s="55" t="s">
        <v>5</v>
      </c>
      <c r="K3" s="55"/>
      <c r="L3" s="55"/>
      <c r="M3" s="54" t="s">
        <v>6</v>
      </c>
      <c r="N3" s="54"/>
      <c r="O3" s="54"/>
      <c r="P3" s="54"/>
      <c r="Q3" s="19"/>
      <c r="R3" s="19"/>
      <c r="S3" s="19"/>
    </row>
    <row r="4" spans="1:19" s="18" customFormat="1" ht="409.5" x14ac:dyDescent="0.25">
      <c r="A4" s="53"/>
      <c r="B4" s="53"/>
      <c r="C4" s="53"/>
      <c r="D4" s="53"/>
      <c r="E4" s="20" t="s">
        <v>19</v>
      </c>
      <c r="F4" s="20" t="s">
        <v>19</v>
      </c>
      <c r="G4" s="20" t="s">
        <v>19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20</v>
      </c>
      <c r="M4" s="22" t="s">
        <v>21</v>
      </c>
      <c r="N4" s="23" t="s">
        <v>11</v>
      </c>
      <c r="O4" s="23" t="s">
        <v>12</v>
      </c>
      <c r="P4" s="23" t="s">
        <v>13</v>
      </c>
      <c r="Q4" s="19"/>
      <c r="R4" s="19"/>
      <c r="S4" s="19"/>
    </row>
    <row r="5" spans="1:19" s="18" customFormat="1" ht="95.25" customHeight="1" x14ac:dyDescent="0.25">
      <c r="A5" s="24">
        <v>2</v>
      </c>
      <c r="B5" s="25" t="s">
        <v>25</v>
      </c>
      <c r="C5" s="24" t="s">
        <v>17</v>
      </c>
      <c r="D5" s="24">
        <v>1</v>
      </c>
      <c r="E5" s="26">
        <v>20000</v>
      </c>
      <c r="F5" s="26">
        <v>25000</v>
      </c>
      <c r="G5" s="26">
        <v>23000</v>
      </c>
      <c r="H5" s="21"/>
      <c r="I5" s="21"/>
      <c r="J5" s="27">
        <f t="shared" ref="J5:J17" si="0">AVERAGE(E5:G5)</f>
        <v>22666.666666666668</v>
      </c>
      <c r="K5" s="28">
        <f t="shared" ref="K5:K17" si="1">SQRT(((SUM((POWER(F5-J5,2)),(POWER(G5-J5,2)),(POWER(E5-J5,2))))/(COLUMNS(E5:G5)-1)))</f>
        <v>2516.6114784235833</v>
      </c>
      <c r="L5" s="28">
        <f t="shared" ref="L5:L17" si="2">K5/J5*100</f>
        <v>11.102697698927573</v>
      </c>
      <c r="M5" s="29">
        <f t="shared" ref="M5:M17" si="3">((D5/3)*(SUM(E5:G5)))</f>
        <v>22666.666666666664</v>
      </c>
      <c r="N5" s="30">
        <f t="shared" ref="N5:N17" si="4">M5/D5</f>
        <v>22666.666666666664</v>
      </c>
      <c r="O5" s="29">
        <f t="shared" ref="O5:O17" si="5">ROUNDUP(N5,2)</f>
        <v>22666.67</v>
      </c>
      <c r="P5" s="31">
        <f t="shared" ref="P5:P17" si="6">O5*D5</f>
        <v>22666.67</v>
      </c>
      <c r="Q5" s="32"/>
      <c r="R5" s="32"/>
      <c r="S5" s="32"/>
    </row>
    <row r="6" spans="1:19" s="18" customFormat="1" ht="95.25" customHeight="1" x14ac:dyDescent="0.25">
      <c r="A6" s="24"/>
      <c r="B6" s="25" t="s">
        <v>24</v>
      </c>
      <c r="C6" s="24" t="s">
        <v>17</v>
      </c>
      <c r="D6" s="24">
        <v>1</v>
      </c>
      <c r="E6" s="26">
        <v>1679</v>
      </c>
      <c r="F6" s="26">
        <v>2310</v>
      </c>
      <c r="G6" s="26">
        <v>1745</v>
      </c>
      <c r="H6" s="44"/>
      <c r="I6" s="44"/>
      <c r="J6" s="27">
        <f t="shared" si="0"/>
        <v>1911.3333333333333</v>
      </c>
      <c r="K6" s="28">
        <f t="shared" si="1"/>
        <v>346.82896841719167</v>
      </c>
      <c r="L6" s="28">
        <f t="shared" si="2"/>
        <v>18.145917426780173</v>
      </c>
      <c r="M6" s="29">
        <f t="shared" si="3"/>
        <v>1911.3333333333333</v>
      </c>
      <c r="N6" s="30">
        <f t="shared" si="4"/>
        <v>1911.3333333333333</v>
      </c>
      <c r="O6" s="29">
        <f t="shared" si="5"/>
        <v>1911.34</v>
      </c>
      <c r="P6" s="31">
        <f t="shared" si="6"/>
        <v>1911.34</v>
      </c>
      <c r="Q6" s="32"/>
      <c r="R6" s="32"/>
      <c r="S6" s="32"/>
    </row>
    <row r="7" spans="1:19" s="18" customFormat="1" ht="95.25" customHeight="1" x14ac:dyDescent="0.25">
      <c r="A7" s="24"/>
      <c r="B7" s="25" t="s">
        <v>23</v>
      </c>
      <c r="C7" s="24" t="s">
        <v>17</v>
      </c>
      <c r="D7" s="24">
        <v>1</v>
      </c>
      <c r="E7" s="26">
        <v>2900</v>
      </c>
      <c r="F7" s="26">
        <v>5500</v>
      </c>
      <c r="G7" s="26">
        <v>8200</v>
      </c>
      <c r="H7" s="45"/>
      <c r="I7" s="45"/>
      <c r="J7" s="27">
        <f t="shared" si="0"/>
        <v>5533.333333333333</v>
      </c>
      <c r="K7" s="28">
        <f t="shared" si="1"/>
        <v>2650.1572280401278</v>
      </c>
      <c r="L7" s="28">
        <f t="shared" si="2"/>
        <v>47.894407735664963</v>
      </c>
      <c r="M7" s="29">
        <f t="shared" si="3"/>
        <v>5533.333333333333</v>
      </c>
      <c r="N7" s="30">
        <f t="shared" si="4"/>
        <v>5533.333333333333</v>
      </c>
      <c r="O7" s="29">
        <f t="shared" si="5"/>
        <v>5533.34</v>
      </c>
      <c r="P7" s="31">
        <f t="shared" si="6"/>
        <v>5533.34</v>
      </c>
      <c r="Q7" s="32"/>
      <c r="R7" s="32"/>
      <c r="S7" s="32"/>
    </row>
    <row r="8" spans="1:19" s="18" customFormat="1" ht="95.25" customHeight="1" x14ac:dyDescent="0.25">
      <c r="A8" s="24"/>
      <c r="B8" s="25" t="s">
        <v>22</v>
      </c>
      <c r="C8" s="24" t="s">
        <v>17</v>
      </c>
      <c r="D8" s="24">
        <v>1</v>
      </c>
      <c r="E8" s="26">
        <v>5729</v>
      </c>
      <c r="F8" s="26">
        <v>6282</v>
      </c>
      <c r="G8" s="26">
        <v>5826</v>
      </c>
      <c r="H8" s="45"/>
      <c r="I8" s="45"/>
      <c r="J8" s="27">
        <f t="shared" si="0"/>
        <v>5945.666666666667</v>
      </c>
      <c r="K8" s="28">
        <f t="shared" si="1"/>
        <v>295.28347961464647</v>
      </c>
      <c r="L8" s="28">
        <f t="shared" si="2"/>
        <v>4.9663645167008985</v>
      </c>
      <c r="M8" s="29">
        <f t="shared" si="3"/>
        <v>5945.6666666666661</v>
      </c>
      <c r="N8" s="30">
        <f t="shared" si="4"/>
        <v>5945.6666666666661</v>
      </c>
      <c r="O8" s="29">
        <f t="shared" si="5"/>
        <v>5945.67</v>
      </c>
      <c r="P8" s="31">
        <f t="shared" si="6"/>
        <v>5945.67</v>
      </c>
      <c r="Q8" s="32"/>
      <c r="R8" s="32"/>
      <c r="S8" s="32"/>
    </row>
    <row r="9" spans="1:19" s="18" customFormat="1" ht="95.25" customHeight="1" x14ac:dyDescent="0.25">
      <c r="A9" s="24"/>
      <c r="B9" s="25" t="s">
        <v>26</v>
      </c>
      <c r="C9" s="24" t="s">
        <v>17</v>
      </c>
      <c r="D9" s="24">
        <v>3</v>
      </c>
      <c r="E9" s="26">
        <v>2090</v>
      </c>
      <c r="F9" s="26">
        <v>2399</v>
      </c>
      <c r="G9" s="26">
        <v>2100</v>
      </c>
      <c r="H9" s="45"/>
      <c r="I9" s="45"/>
      <c r="J9" s="27">
        <f t="shared" si="0"/>
        <v>2196.3333333333335</v>
      </c>
      <c r="K9" s="28">
        <f t="shared" si="1"/>
        <v>175.58568658445179</v>
      </c>
      <c r="L9" s="28">
        <f t="shared" si="2"/>
        <v>7.9944917248953615</v>
      </c>
      <c r="M9" s="29">
        <f t="shared" si="3"/>
        <v>6589</v>
      </c>
      <c r="N9" s="30">
        <f t="shared" si="4"/>
        <v>2196.3333333333335</v>
      </c>
      <c r="O9" s="29">
        <f t="shared" si="5"/>
        <v>2196.34</v>
      </c>
      <c r="P9" s="31">
        <f t="shared" si="6"/>
        <v>6589.02</v>
      </c>
      <c r="Q9" s="32"/>
      <c r="R9" s="32"/>
      <c r="S9" s="32"/>
    </row>
    <row r="10" spans="1:19" s="18" customFormat="1" ht="95.25" customHeight="1" x14ac:dyDescent="0.25">
      <c r="A10" s="24"/>
      <c r="B10" s="25" t="s">
        <v>27</v>
      </c>
      <c r="C10" s="24" t="s">
        <v>17</v>
      </c>
      <c r="D10" s="24">
        <v>2</v>
      </c>
      <c r="E10" s="26">
        <v>1466</v>
      </c>
      <c r="F10" s="26">
        <v>1698</v>
      </c>
      <c r="G10" s="26">
        <v>1811</v>
      </c>
      <c r="H10" s="45"/>
      <c r="I10" s="45"/>
      <c r="J10" s="27">
        <f t="shared" si="0"/>
        <v>1658.3333333333333</v>
      </c>
      <c r="K10" s="28">
        <f t="shared" si="1"/>
        <v>175.88727450652402</v>
      </c>
      <c r="L10" s="28">
        <f t="shared" si="2"/>
        <v>10.606267809438636</v>
      </c>
      <c r="M10" s="29">
        <f t="shared" si="3"/>
        <v>3316.6666666666665</v>
      </c>
      <c r="N10" s="30">
        <f t="shared" si="4"/>
        <v>1658.3333333333333</v>
      </c>
      <c r="O10" s="29">
        <f t="shared" si="5"/>
        <v>1658.34</v>
      </c>
      <c r="P10" s="31">
        <f t="shared" si="6"/>
        <v>3316.68</v>
      </c>
      <c r="Q10" s="32"/>
      <c r="R10" s="32"/>
      <c r="S10" s="32"/>
    </row>
    <row r="11" spans="1:19" s="18" customFormat="1" ht="95.25" customHeight="1" x14ac:dyDescent="0.25">
      <c r="A11" s="24"/>
      <c r="B11" s="25" t="s">
        <v>28</v>
      </c>
      <c r="C11" s="24" t="s">
        <v>29</v>
      </c>
      <c r="D11" s="24">
        <v>1</v>
      </c>
      <c r="E11" s="26">
        <v>41673</v>
      </c>
      <c r="F11" s="26">
        <v>44900</v>
      </c>
      <c r="G11" s="26">
        <v>48169</v>
      </c>
      <c r="H11" s="45"/>
      <c r="I11" s="45"/>
      <c r="J11" s="27">
        <f t="shared" si="0"/>
        <v>44914</v>
      </c>
      <c r="K11" s="28">
        <f t="shared" si="1"/>
        <v>3248.0226292315147</v>
      </c>
      <c r="L11" s="28">
        <f t="shared" si="2"/>
        <v>7.2316485488522835</v>
      </c>
      <c r="M11" s="29">
        <f t="shared" si="3"/>
        <v>44914</v>
      </c>
      <c r="N11" s="30">
        <f t="shared" si="4"/>
        <v>44914</v>
      </c>
      <c r="O11" s="29">
        <f t="shared" si="5"/>
        <v>44914</v>
      </c>
      <c r="P11" s="31">
        <f t="shared" si="6"/>
        <v>44914</v>
      </c>
      <c r="Q11" s="32"/>
      <c r="R11" s="32"/>
      <c r="S11" s="32"/>
    </row>
    <row r="12" spans="1:19" s="18" customFormat="1" ht="95.25" customHeight="1" x14ac:dyDescent="0.25">
      <c r="A12" s="24"/>
      <c r="B12" s="25" t="s">
        <v>30</v>
      </c>
      <c r="C12" s="24" t="s">
        <v>17</v>
      </c>
      <c r="D12" s="24">
        <v>2</v>
      </c>
      <c r="E12" s="26">
        <v>3908</v>
      </c>
      <c r="F12" s="26">
        <v>3711</v>
      </c>
      <c r="G12" s="26">
        <v>3439</v>
      </c>
      <c r="H12" s="46"/>
      <c r="I12" s="46"/>
      <c r="J12" s="27">
        <f t="shared" si="0"/>
        <v>3686</v>
      </c>
      <c r="K12" s="28">
        <f t="shared" si="1"/>
        <v>235.49734605723268</v>
      </c>
      <c r="L12" s="28">
        <f t="shared" si="2"/>
        <v>6.388967608714939</v>
      </c>
      <c r="M12" s="29">
        <f t="shared" si="3"/>
        <v>7372</v>
      </c>
      <c r="N12" s="30">
        <f t="shared" si="4"/>
        <v>3686</v>
      </c>
      <c r="O12" s="29">
        <f t="shared" si="5"/>
        <v>3686</v>
      </c>
      <c r="P12" s="31">
        <f t="shared" si="6"/>
        <v>7372</v>
      </c>
      <c r="Q12" s="32"/>
      <c r="R12" s="32"/>
      <c r="S12" s="32"/>
    </row>
    <row r="13" spans="1:19" s="18" customFormat="1" ht="95.25" customHeight="1" x14ac:dyDescent="0.25">
      <c r="A13" s="24"/>
      <c r="B13" s="25" t="s">
        <v>31</v>
      </c>
      <c r="C13" s="24" t="s">
        <v>17</v>
      </c>
      <c r="D13" s="24">
        <v>2</v>
      </c>
      <c r="E13" s="26">
        <v>3897</v>
      </c>
      <c r="F13" s="26">
        <v>3907</v>
      </c>
      <c r="G13" s="26">
        <v>3734</v>
      </c>
      <c r="H13" s="46"/>
      <c r="I13" s="46"/>
      <c r="J13" s="27">
        <f t="shared" si="0"/>
        <v>3846</v>
      </c>
      <c r="K13" s="28">
        <f t="shared" si="1"/>
        <v>97.123632551506233</v>
      </c>
      <c r="L13" s="28">
        <f t="shared" si="2"/>
        <v>2.5253154589575204</v>
      </c>
      <c r="M13" s="29">
        <f t="shared" si="3"/>
        <v>7692</v>
      </c>
      <c r="N13" s="30">
        <f t="shared" si="4"/>
        <v>3846</v>
      </c>
      <c r="O13" s="29">
        <f t="shared" si="5"/>
        <v>3846</v>
      </c>
      <c r="P13" s="31">
        <f t="shared" si="6"/>
        <v>7692</v>
      </c>
      <c r="Q13" s="32"/>
      <c r="R13" s="32"/>
      <c r="S13" s="32"/>
    </row>
    <row r="14" spans="1:19" s="18" customFormat="1" ht="95.25" customHeight="1" x14ac:dyDescent="0.25">
      <c r="A14" s="24"/>
      <c r="B14" s="25" t="s">
        <v>32</v>
      </c>
      <c r="C14" s="24" t="s">
        <v>17</v>
      </c>
      <c r="D14" s="24">
        <v>1</v>
      </c>
      <c r="E14" s="26">
        <v>2204</v>
      </c>
      <c r="F14" s="26">
        <v>2150</v>
      </c>
      <c r="G14" s="26">
        <v>2339</v>
      </c>
      <c r="H14" s="46"/>
      <c r="I14" s="46"/>
      <c r="J14" s="27">
        <f t="shared" si="0"/>
        <v>2231</v>
      </c>
      <c r="K14" s="28">
        <f t="shared" si="1"/>
        <v>97.349884437527706</v>
      </c>
      <c r="L14" s="28">
        <f t="shared" si="2"/>
        <v>4.3635089393782032</v>
      </c>
      <c r="M14" s="29">
        <f t="shared" si="3"/>
        <v>2231</v>
      </c>
      <c r="N14" s="30">
        <f t="shared" si="4"/>
        <v>2231</v>
      </c>
      <c r="O14" s="29">
        <f t="shared" si="5"/>
        <v>2231</v>
      </c>
      <c r="P14" s="31">
        <f t="shared" si="6"/>
        <v>2231</v>
      </c>
      <c r="Q14" s="32"/>
      <c r="R14" s="32"/>
      <c r="S14" s="32"/>
    </row>
    <row r="15" spans="1:19" s="18" customFormat="1" ht="95.25" customHeight="1" x14ac:dyDescent="0.25">
      <c r="A15" s="24"/>
      <c r="B15" s="25" t="s">
        <v>34</v>
      </c>
      <c r="C15" s="24" t="s">
        <v>17</v>
      </c>
      <c r="D15" s="24">
        <v>1</v>
      </c>
      <c r="E15" s="26">
        <v>6600</v>
      </c>
      <c r="F15" s="26">
        <v>6200</v>
      </c>
      <c r="G15" s="26">
        <v>6500</v>
      </c>
      <c r="H15" s="46"/>
      <c r="I15" s="46"/>
      <c r="J15" s="27">
        <f t="shared" si="0"/>
        <v>6433.333333333333</v>
      </c>
      <c r="K15" s="28">
        <f t="shared" si="1"/>
        <v>208.16659994661327</v>
      </c>
      <c r="L15" s="28">
        <f t="shared" si="2"/>
        <v>3.2357502582375122</v>
      </c>
      <c r="M15" s="29">
        <f t="shared" si="3"/>
        <v>6433.333333333333</v>
      </c>
      <c r="N15" s="30">
        <f t="shared" si="4"/>
        <v>6433.333333333333</v>
      </c>
      <c r="O15" s="29">
        <f t="shared" si="5"/>
        <v>6433.34</v>
      </c>
      <c r="P15" s="31">
        <f t="shared" si="6"/>
        <v>6433.34</v>
      </c>
      <c r="Q15" s="32"/>
      <c r="R15" s="32"/>
      <c r="S15" s="32"/>
    </row>
    <row r="16" spans="1:19" s="18" customFormat="1" ht="95.25" customHeight="1" x14ac:dyDescent="0.25">
      <c r="A16" s="24"/>
      <c r="B16" s="25" t="s">
        <v>33</v>
      </c>
      <c r="C16" s="24" t="s">
        <v>17</v>
      </c>
      <c r="D16" s="24">
        <v>1</v>
      </c>
      <c r="E16" s="26">
        <v>6060</v>
      </c>
      <c r="F16" s="26">
        <v>6984</v>
      </c>
      <c r="G16" s="26">
        <v>6000</v>
      </c>
      <c r="H16" s="46"/>
      <c r="I16" s="46"/>
      <c r="J16" s="27">
        <f t="shared" si="0"/>
        <v>6348</v>
      </c>
      <c r="K16" s="28">
        <f t="shared" si="1"/>
        <v>551.60855685893773</v>
      </c>
      <c r="L16" s="28">
        <f t="shared" si="2"/>
        <v>8.6894857728251065</v>
      </c>
      <c r="M16" s="29">
        <f t="shared" si="3"/>
        <v>6348</v>
      </c>
      <c r="N16" s="30">
        <f t="shared" si="4"/>
        <v>6348</v>
      </c>
      <c r="O16" s="29">
        <f t="shared" si="5"/>
        <v>6348</v>
      </c>
      <c r="P16" s="31">
        <f t="shared" si="6"/>
        <v>6348</v>
      </c>
      <c r="Q16" s="32"/>
      <c r="R16" s="32"/>
      <c r="S16" s="32"/>
    </row>
    <row r="17" spans="1:22" s="18" customFormat="1" ht="95.25" customHeight="1" x14ac:dyDescent="0.25">
      <c r="A17" s="24"/>
      <c r="B17" s="25" t="s">
        <v>35</v>
      </c>
      <c r="C17" s="24" t="s">
        <v>17</v>
      </c>
      <c r="D17" s="24">
        <v>3</v>
      </c>
      <c r="E17" s="26">
        <v>1845</v>
      </c>
      <c r="F17" s="26">
        <v>1700</v>
      </c>
      <c r="G17" s="26">
        <v>1550</v>
      </c>
      <c r="H17" s="46"/>
      <c r="I17" s="46"/>
      <c r="J17" s="27">
        <f t="shared" si="0"/>
        <v>1698.3333333333333</v>
      </c>
      <c r="K17" s="28">
        <f t="shared" si="1"/>
        <v>147.50706197783663</v>
      </c>
      <c r="L17" s="28">
        <f t="shared" si="2"/>
        <v>8.6854010978117753</v>
      </c>
      <c r="M17" s="29">
        <f t="shared" si="3"/>
        <v>5095</v>
      </c>
      <c r="N17" s="30">
        <f t="shared" si="4"/>
        <v>1698.3333333333333</v>
      </c>
      <c r="O17" s="29">
        <f t="shared" si="5"/>
        <v>1698.34</v>
      </c>
      <c r="P17" s="31">
        <f t="shared" si="6"/>
        <v>5095.0199999999995</v>
      </c>
      <c r="Q17" s="32"/>
      <c r="R17" s="32"/>
      <c r="S17" s="32"/>
    </row>
    <row r="18" spans="1:22" s="18" customFormat="1" ht="62.25" customHeight="1" x14ac:dyDescent="0.25">
      <c r="A18" s="24"/>
      <c r="B18" s="25"/>
      <c r="C18" s="33"/>
      <c r="D18" s="34">
        <v>17</v>
      </c>
      <c r="E18" s="35"/>
      <c r="F18" s="35"/>
      <c r="G18" s="35"/>
      <c r="H18" s="21"/>
      <c r="I18" s="21"/>
      <c r="J18" s="27"/>
      <c r="K18" s="28"/>
      <c r="L18" s="28"/>
      <c r="M18" s="29"/>
      <c r="N18" s="30"/>
      <c r="O18" s="29"/>
      <c r="P18" s="31">
        <v>126048.08</v>
      </c>
      <c r="Q18" s="36"/>
      <c r="R18" s="36"/>
      <c r="S18" s="36"/>
      <c r="V18" s="37"/>
    </row>
    <row r="19" spans="1:22" s="18" customFormat="1" ht="33" customHeight="1" x14ac:dyDescent="0.25">
      <c r="A19" s="38"/>
      <c r="B19" s="38"/>
      <c r="C19" s="38"/>
      <c r="D19" s="48" t="s">
        <v>14</v>
      </c>
      <c r="E19" s="48"/>
      <c r="F19" s="48"/>
      <c r="G19" s="48"/>
      <c r="H19" s="48"/>
      <c r="I19" s="48"/>
      <c r="J19" s="48"/>
      <c r="K19" s="39"/>
      <c r="L19" s="40">
        <f>P18</f>
        <v>126048.08</v>
      </c>
      <c r="M19" s="41" t="s">
        <v>15</v>
      </c>
      <c r="N19" s="42"/>
      <c r="O19" s="41"/>
      <c r="P19" s="41"/>
      <c r="Q19" s="43"/>
      <c r="R19" s="43"/>
      <c r="S19" s="43"/>
    </row>
    <row r="20" spans="1:22" x14ac:dyDescent="0.2">
      <c r="A20" s="14"/>
      <c r="B20" s="14"/>
      <c r="E20" s="15"/>
      <c r="I20" s="15"/>
      <c r="J20" s="16"/>
      <c r="K20" s="16"/>
      <c r="L20" s="15"/>
      <c r="P20" s="17"/>
      <c r="Q20" s="9"/>
      <c r="R20" s="9"/>
      <c r="S20" s="9"/>
    </row>
    <row r="21" spans="1:22" s="4" customFormat="1" x14ac:dyDescent="0.2">
      <c r="A21" s="49"/>
      <c r="B21" s="49"/>
      <c r="C21" s="49"/>
      <c r="D21" s="2"/>
      <c r="E21" s="3"/>
      <c r="J21" s="12"/>
      <c r="K21" s="5"/>
      <c r="O21" s="8"/>
      <c r="P21" s="10"/>
      <c r="Q21" s="9"/>
      <c r="R21" s="9"/>
      <c r="S21" s="9"/>
    </row>
    <row r="22" spans="1:22" s="4" customFormat="1" ht="27" customHeight="1" x14ac:dyDescent="0.2">
      <c r="A22" s="6"/>
      <c r="B22" s="6"/>
      <c r="C22" s="6"/>
      <c r="D22" s="2"/>
      <c r="E22" s="3"/>
      <c r="F22" s="5"/>
      <c r="G22" s="5"/>
      <c r="H22" s="7"/>
      <c r="J22" s="13"/>
      <c r="O22" s="8"/>
      <c r="P22" s="11"/>
      <c r="Q22" s="9"/>
      <c r="R22" s="9"/>
      <c r="S22" s="9"/>
    </row>
    <row r="23" spans="1:22" ht="15" x14ac:dyDescent="0.25">
      <c r="A23" s="47">
        <v>14</v>
      </c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ht="15" x14ac:dyDescent="0.25">
      <c r="A24" s="47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ht="15" x14ac:dyDescent="0.25">
      <c r="A25" s="47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ht="15" x14ac:dyDescent="0.25">
      <c r="A26" s="47">
        <v>15</v>
      </c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15" x14ac:dyDescent="0.25">
      <c r="A27" s="47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2" ht="15" x14ac:dyDescent="0.25">
      <c r="A28" s="47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2" ht="15" x14ac:dyDescent="0.25">
      <c r="A29" s="47">
        <v>16</v>
      </c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2" ht="15" x14ac:dyDescent="0.25">
      <c r="A30" s="47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</row>
    <row r="31" spans="1:22" ht="15" x14ac:dyDescent="0.25">
      <c r="A31" s="47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spans="1:22" ht="15" x14ac:dyDescent="0.25">
      <c r="A32" s="47">
        <v>17</v>
      </c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</row>
    <row r="33" spans="1:22" ht="15" x14ac:dyDescent="0.25">
      <c r="A33" s="47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</row>
    <row r="34" spans="1:22" ht="15" x14ac:dyDescent="0.25">
      <c r="A34" s="47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5" x14ac:dyDescent="0.25">
      <c r="A35" s="47">
        <v>18</v>
      </c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5" x14ac:dyDescent="0.25">
      <c r="A36" s="47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5" x14ac:dyDescent="0.25">
      <c r="A37" s="47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</row>
    <row r="38" spans="1:22" ht="15" x14ac:dyDescent="0.25">
      <c r="A38" s="47">
        <v>19</v>
      </c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</row>
    <row r="39" spans="1:22" ht="15" x14ac:dyDescent="0.25">
      <c r="A39" s="47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1:22" ht="15" x14ac:dyDescent="0.25">
      <c r="A40" s="47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 ht="15" x14ac:dyDescent="0.25">
      <c r="A41" s="47">
        <v>20</v>
      </c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1:22" ht="15" x14ac:dyDescent="0.25">
      <c r="A42" s="47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</row>
    <row r="43" spans="1:22" ht="15" x14ac:dyDescent="0.25">
      <c r="A43" s="47"/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</row>
    <row r="44" spans="1:22" ht="15" x14ac:dyDescent="0.25">
      <c r="A44" s="47">
        <v>21</v>
      </c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</row>
    <row r="45" spans="1:22" ht="15" x14ac:dyDescent="0.25">
      <c r="A45" s="47"/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</row>
    <row r="46" spans="1:22" ht="15" x14ac:dyDescent="0.25">
      <c r="A46" s="4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</row>
    <row r="47" spans="1:22" ht="15" x14ac:dyDescent="0.25">
      <c r="A47" s="47">
        <v>22</v>
      </c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</row>
    <row r="48" spans="1:22" ht="15" x14ac:dyDescent="0.25">
      <c r="A48" s="47"/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</row>
    <row r="49" spans="1:22" ht="15" x14ac:dyDescent="0.25">
      <c r="A49" s="47"/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ht="15" x14ac:dyDescent="0.25">
      <c r="A50" s="47">
        <v>23</v>
      </c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1:22" ht="15" x14ac:dyDescent="0.25">
      <c r="A51" s="47"/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pans="1:22" ht="15" x14ac:dyDescent="0.25">
      <c r="A52" s="47"/>
      <c r="B52" s="5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22" ht="15" x14ac:dyDescent="0.25">
      <c r="A53" s="47">
        <v>24</v>
      </c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1:22" ht="15" x14ac:dyDescent="0.25">
      <c r="A54" s="47"/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2" ht="15" x14ac:dyDescent="0.25">
      <c r="A55" s="47"/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</row>
    <row r="56" spans="1:22" ht="15" x14ac:dyDescent="0.25">
      <c r="A56" s="47">
        <v>25</v>
      </c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22" ht="15" x14ac:dyDescent="0.25">
      <c r="A57" s="47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pans="1:22" ht="15" x14ac:dyDescent="0.25">
      <c r="A58" s="47"/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2" x14ac:dyDescent="0.2">
      <c r="A59" s="47">
        <v>26</v>
      </c>
    </row>
    <row r="60" spans="1:22" x14ac:dyDescent="0.2">
      <c r="A60" s="47"/>
    </row>
    <row r="61" spans="1:22" x14ac:dyDescent="0.2">
      <c r="A61" s="47"/>
    </row>
  </sheetData>
  <autoFilter ref="A4:WVW19"/>
  <mergeCells count="61">
    <mergeCell ref="B46:V46"/>
    <mergeCell ref="B47:V47"/>
    <mergeCell ref="B48:V48"/>
    <mergeCell ref="B49:V49"/>
    <mergeCell ref="B50:V50"/>
    <mergeCell ref="B56:V56"/>
    <mergeCell ref="B57:V57"/>
    <mergeCell ref="B58:V58"/>
    <mergeCell ref="B51:V51"/>
    <mergeCell ref="B52:V52"/>
    <mergeCell ref="B53:V53"/>
    <mergeCell ref="B54:V54"/>
    <mergeCell ref="B55:V55"/>
    <mergeCell ref="B36:V36"/>
    <mergeCell ref="B37:V37"/>
    <mergeCell ref="B38:V38"/>
    <mergeCell ref="B39:V39"/>
    <mergeCell ref="B40:V40"/>
    <mergeCell ref="B41:V41"/>
    <mergeCell ref="B42:V42"/>
    <mergeCell ref="B43:V43"/>
    <mergeCell ref="B44:V44"/>
    <mergeCell ref="B45:V45"/>
    <mergeCell ref="B33:V33"/>
    <mergeCell ref="B34:V34"/>
    <mergeCell ref="B35:V35"/>
    <mergeCell ref="B26:V26"/>
    <mergeCell ref="B27:V27"/>
    <mergeCell ref="B28:V28"/>
    <mergeCell ref="B29:V29"/>
    <mergeCell ref="B30:V30"/>
    <mergeCell ref="B23:V23"/>
    <mergeCell ref="B24:V24"/>
    <mergeCell ref="B25:V25"/>
    <mergeCell ref="B31:V31"/>
    <mergeCell ref="B32:V32"/>
    <mergeCell ref="D19:J19"/>
    <mergeCell ref="A21:C21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23:A25"/>
    <mergeCell ref="A26:A28"/>
    <mergeCell ref="A29:A31"/>
    <mergeCell ref="A32:A34"/>
    <mergeCell ref="A35:A37"/>
    <mergeCell ref="A38:A40"/>
    <mergeCell ref="A56:A58"/>
    <mergeCell ref="A59:A61"/>
    <mergeCell ref="A41:A43"/>
    <mergeCell ref="A44:A46"/>
    <mergeCell ref="A47:A49"/>
    <mergeCell ref="A50:A52"/>
    <mergeCell ref="A53:A55"/>
  </mergeCells>
  <pageMargins left="0.16" right="0.16" top="0.17" bottom="0.17" header="0.16" footer="0.18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2026-06-03T23:09:17Z</dcterms:modified>
</cp:coreProperties>
</file>