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ки\Электроды\"/>
    </mc:Choice>
  </mc:AlternateContent>
  <xr:revisionPtr revIDLastSave="0" documentId="13_ncr:1_{3EC967C0-5FDD-4ACB-AB3D-B1CBA3CE567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3" l="1"/>
  <c r="H10" i="3" s="1"/>
  <c r="G9" i="3"/>
  <c r="H9" i="3" s="1"/>
  <c r="G8" i="3"/>
  <c r="I8" i="3" s="1"/>
  <c r="J8" i="3" s="1"/>
  <c r="K8" i="3" s="1"/>
  <c r="I10" i="3" l="1"/>
  <c r="J10" i="3" s="1"/>
  <c r="K10" i="3" s="1"/>
  <c r="I9" i="3"/>
  <c r="J9" i="3" s="1"/>
  <c r="K9" i="3" s="1"/>
  <c r="H8" i="3"/>
  <c r="H11" i="3" l="1"/>
</calcChain>
</file>

<file path=xl/sharedStrings.xml><?xml version="1.0" encoding="utf-8"?>
<sst xmlns="http://schemas.openxmlformats.org/spreadsheetml/2006/main" count="37" uniqueCount="36">
  <si>
    <t>«УТВЕРЖДАЮ»
Начальник ФКУ ИК-17 ГУФСИН России
по Нижегородской области
полковник внутренней службы
_________________А.В. Аношин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</si>
  <si>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</si>
  <si>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</si>
  <si>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rPr>
        <sz val="11"/>
        <color theme="1"/>
        <rFont val="Times New Roman"/>
        <charset val="204"/>
      </rP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charset val="204"/>
      </rPr>
      <t xml:space="preserve">  </t>
    </r>
  </si>
  <si>
    <t>Описание объекта закупки</t>
  </si>
  <si>
    <t>Части и принадлежности для автотранспортных средств прочие, а именно:</t>
  </si>
  <si>
    <t>Наименование объекта закупки</t>
  </si>
  <si>
    <t>Ед.изм.</t>
  </si>
  <si>
    <t>К-ВО (n) (шт)</t>
  </si>
  <si>
    <t>ИИ 1 (ц1)</t>
  </si>
  <si>
    <t>ИИ 2 (ц1)</t>
  </si>
  <si>
    <t>ИИ 3 (ц3)</t>
  </si>
  <si>
    <t>Средняя цена (&lt;ц&gt;)  (руб)</t>
  </si>
  <si>
    <t>НМЦК (руб)</t>
  </si>
  <si>
    <t>Расчет</t>
  </si>
  <si>
    <t>Среднее квадратичное отклонение (σ)</t>
  </si>
  <si>
    <t>Коэффициент вариации (V)</t>
  </si>
  <si>
    <t>шт</t>
  </si>
  <si>
    <t>ИИ – источник информации;</t>
  </si>
  <si>
    <t>&lt; ц &gt; - средняя арифметическая величина цены единицы товара;</t>
  </si>
  <si>
    <r>
      <rPr>
        <i/>
        <sz val="11"/>
        <color theme="1"/>
        <rFont val="Times New Roman"/>
        <charset val="204"/>
      </rPr>
      <t>V-</t>
    </r>
    <r>
      <rPr>
        <sz val="11"/>
        <color theme="1"/>
        <rFont val="Times New Roman"/>
        <charset val="204"/>
      </rPr>
      <t>коэффициент вариации;</t>
    </r>
  </si>
  <si>
    <r>
      <rPr>
        <i/>
        <sz val="11"/>
        <color theme="1"/>
        <rFont val="Times New Roman"/>
        <charset val="204"/>
      </rPr>
      <t>σ –</t>
    </r>
    <r>
      <rPr>
        <sz val="11"/>
        <color theme="1"/>
        <rFont val="Times New Roman"/>
        <charset val="204"/>
      </rPr>
      <t>среднее квадратичное отклонение;</t>
    </r>
  </si>
  <si>
    <r>
      <rPr>
        <i/>
        <sz val="11"/>
        <color theme="1"/>
        <rFont val="Times New Roman"/>
        <charset val="204"/>
      </rPr>
      <t xml:space="preserve">n- </t>
    </r>
    <r>
      <rPr>
        <sz val="11"/>
        <color theme="1"/>
        <rFont val="Times New Roman"/>
        <charset val="204"/>
      </rPr>
      <t>количество значений, используемых в расчете;</t>
    </r>
  </si>
  <si>
    <r>
      <rPr>
        <i/>
        <sz val="11"/>
        <color theme="1"/>
        <rFont val="Times New Roman"/>
        <charset val="204"/>
      </rPr>
      <t xml:space="preserve">НМЦК- </t>
    </r>
    <r>
      <rPr>
        <sz val="11"/>
        <color theme="1"/>
        <rFont val="Times New Roman"/>
        <charset val="204"/>
      </rPr>
      <t>начальная максимальная цена контракта</t>
    </r>
  </si>
  <si>
    <t>Источники получения информации:</t>
  </si>
  <si>
    <t>Дата подготовки обоснования НМЦК:        30.01.2017 года</t>
  </si>
  <si>
    <t>Работник контрактной службы/контрактный управляющий:_________________________</t>
  </si>
  <si>
    <t>Приложение № __ к Государственному контракту от "____"_____________2026г. №</t>
  </si>
  <si>
    <t xml:space="preserve">Электроды для сварки  3 мм  Esab OK46 .00 рутиловые. </t>
  </si>
  <si>
    <t>Круг отрезной  по металлу 125 мм,  толщина 1,2 мм посадочный размер 22,23.</t>
  </si>
  <si>
    <t xml:space="preserve">Круг отрезной  по металлу 230 мм,  толщина 1,6 мм посадочный размер 22,23 </t>
  </si>
  <si>
    <t>В результате исследования начальная (максимальная) цена контракта составила 19321,41 руб.</t>
  </si>
  <si>
    <r>
      <t>Источник информации 1</t>
    </r>
    <r>
      <rPr>
        <sz val="12"/>
        <color theme="1"/>
        <rFont val="Times New Roman"/>
        <charset val="204"/>
      </rPr>
      <t>:  № 219  от 07.08.2026</t>
    </r>
  </si>
  <si>
    <r>
      <t>Источник информации 2</t>
    </r>
    <r>
      <rPr>
        <sz val="12"/>
        <color theme="1"/>
        <rFont val="Times New Roman"/>
        <charset val="204"/>
      </rPr>
      <t>:  №  220  от 07.08.2026</t>
    </r>
  </si>
  <si>
    <r>
      <t>Источник информации 3</t>
    </r>
    <r>
      <rPr>
        <sz val="12"/>
        <color theme="1"/>
        <rFont val="Times New Roman"/>
        <charset val="204"/>
      </rPr>
      <t>: №  221  от 07.08.2026</t>
    </r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</si>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</sst>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7" x14ac:knownFonts="1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u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5" fillId="2" borderId="0" xfId="0" applyFont="1" applyFill="1" applyAlignment="1">
      <alignment vertical="top" wrapText="1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0" xfId="0" applyFont="1" applyAlignment="1"/>
    <xf numFmtId="0" fontId="2" fillId="0" borderId="0" xfId="0" applyFont="1" applyAlignment="1">
      <alignment horizontal="justify"/>
    </xf>
    <xf numFmtId="165" fontId="13" fillId="0" borderId="0" xfId="0" applyNumberFormat="1" applyFont="1"/>
    <xf numFmtId="0" fontId="14" fillId="0" borderId="7" xfId="0" applyFont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3" borderId="12" xfId="0" applyFont="1" applyFill="1" applyBorder="1" applyAlignment="1">
      <alignment horizontal="right" vertical="center" wrapText="1"/>
    </xf>
    <xf numFmtId="0" fontId="16" fillId="3" borderId="13" xfId="0" applyFont="1" applyFill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2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tabSelected="1" view="pageBreakPreview" topLeftCell="A4" zoomScaleNormal="100" workbookViewId="0">
      <selection activeCell="B8" sqref="B8"/>
    </sheetView>
  </sheetViews>
  <sheetFormatPr defaultColWidth="9" defaultRowHeight="15" x14ac:dyDescent="0.25"/>
  <cols>
    <col min="1" max="1" width="37.85546875" customWidth="1"/>
    <col min="2" max="2" width="5" customWidth="1"/>
    <col min="3" max="3" width="7.42578125" customWidth="1"/>
    <col min="4" max="4" width="10" customWidth="1"/>
    <col min="5" max="5" width="11.28515625" customWidth="1"/>
    <col min="6" max="6" width="10" customWidth="1"/>
    <col min="7" max="7" width="13.7109375" customWidth="1"/>
    <col min="8" max="8" width="13.85546875" customWidth="1"/>
    <col min="9" max="9" width="12.140625" customWidth="1"/>
    <col min="10" max="10" width="15.42578125" customWidth="1"/>
    <col min="11" max="11" width="15.5703125" customWidth="1"/>
  </cols>
  <sheetData>
    <row r="1" spans="1:13" ht="18.75" x14ac:dyDescent="0.3">
      <c r="B1" s="26" t="s">
        <v>27</v>
      </c>
      <c r="C1" s="26"/>
      <c r="D1" s="26"/>
      <c r="E1" s="26"/>
      <c r="F1" s="26"/>
      <c r="G1" s="26"/>
      <c r="H1" s="26"/>
      <c r="I1" s="26"/>
      <c r="J1" s="26"/>
      <c r="K1" s="26"/>
    </row>
    <row r="2" spans="1:13" ht="82.5" customHeight="1" x14ac:dyDescent="0.25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39.75" customHeight="1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"/>
      <c r="M3" s="2"/>
    </row>
    <row r="4" spans="1:13" ht="37.5" customHeight="1" x14ac:dyDescent="0.25">
      <c r="A4" s="1" t="s">
        <v>2</v>
      </c>
      <c r="B4" s="30" t="s">
        <v>3</v>
      </c>
      <c r="C4" s="31"/>
      <c r="D4" s="31"/>
      <c r="E4" s="31"/>
      <c r="F4" s="31"/>
      <c r="G4" s="31"/>
      <c r="H4" s="31"/>
      <c r="I4" s="31"/>
      <c r="J4" s="31"/>
      <c r="K4" s="32"/>
      <c r="L4" s="2"/>
      <c r="M4" s="2"/>
    </row>
    <row r="5" spans="1:13" ht="15" hidden="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0.75" customHeight="1" x14ac:dyDescent="0.25">
      <c r="A6" s="3" t="s">
        <v>4</v>
      </c>
      <c r="B6" s="3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2"/>
      <c r="M6" s="2"/>
    </row>
    <row r="7" spans="1:13" ht="75" customHeight="1" thickBot="1" x14ac:dyDescent="0.3">
      <c r="A7" s="4" t="s">
        <v>6</v>
      </c>
      <c r="B7" s="5" t="s">
        <v>7</v>
      </c>
      <c r="C7" s="5" t="s">
        <v>8</v>
      </c>
      <c r="D7" s="4" t="s">
        <v>9</v>
      </c>
      <c r="E7" s="4" t="s">
        <v>10</v>
      </c>
      <c r="F7" s="4" t="s">
        <v>11</v>
      </c>
      <c r="G7" s="6" t="s">
        <v>12</v>
      </c>
      <c r="H7" s="4" t="s">
        <v>13</v>
      </c>
      <c r="I7" s="4" t="s">
        <v>14</v>
      </c>
      <c r="J7" s="5" t="s">
        <v>15</v>
      </c>
      <c r="K7" s="5" t="s">
        <v>16</v>
      </c>
      <c r="L7" s="2"/>
      <c r="M7" s="2"/>
    </row>
    <row r="8" spans="1:13" ht="33.75" customHeight="1" thickBot="1" x14ac:dyDescent="0.3">
      <c r="A8" s="20" t="s">
        <v>28</v>
      </c>
      <c r="B8" s="23" t="s">
        <v>35</v>
      </c>
      <c r="C8" s="5">
        <v>21.2</v>
      </c>
      <c r="D8" s="19">
        <v>472</v>
      </c>
      <c r="E8" s="7">
        <v>473.87</v>
      </c>
      <c r="F8" s="8">
        <v>474</v>
      </c>
      <c r="G8" s="9">
        <f t="shared" ref="G8:G10" si="0">(D8+E8+F8)/3</f>
        <v>473.28999999999996</v>
      </c>
      <c r="H8" s="9">
        <f t="shared" ref="H8:H10" si="1">C8*G8</f>
        <v>10033.748</v>
      </c>
      <c r="I8" s="13">
        <f t="shared" ref="I8:I10" si="2">((G8-D8)*(G8-D8)+(G8-E8)*(G8-E8)+(G8-F8)*(G8-F8))/2</f>
        <v>1.2523000000000026</v>
      </c>
      <c r="J8" s="14">
        <f t="shared" ref="J8:J10" si="3">SQRT(I8)</f>
        <v>1.1190621073023617</v>
      </c>
      <c r="K8" s="13">
        <f t="shared" ref="K8:K10" si="4">J8/G8*100</f>
        <v>0.23644321817540234</v>
      </c>
      <c r="L8" s="2"/>
      <c r="M8" s="2"/>
    </row>
    <row r="9" spans="1:13" ht="27" customHeight="1" thickBot="1" x14ac:dyDescent="0.3">
      <c r="A9" s="21" t="s">
        <v>29</v>
      </c>
      <c r="B9" s="24" t="s">
        <v>17</v>
      </c>
      <c r="C9" s="5">
        <v>100</v>
      </c>
      <c r="D9" s="19">
        <v>25</v>
      </c>
      <c r="E9" s="7">
        <v>25.81</v>
      </c>
      <c r="F9" s="8">
        <v>27</v>
      </c>
      <c r="G9" s="9">
        <f t="shared" si="0"/>
        <v>25.936666666666667</v>
      </c>
      <c r="H9" s="9">
        <f t="shared" si="1"/>
        <v>2593.666666666667</v>
      </c>
      <c r="I9" s="13">
        <f t="shared" si="2"/>
        <v>1.0120333333333336</v>
      </c>
      <c r="J9" s="14">
        <f t="shared" si="3"/>
        <v>1.00599867461808</v>
      </c>
      <c r="K9" s="13">
        <f t="shared" si="4"/>
        <v>3.8786737229845007</v>
      </c>
      <c r="L9" s="2"/>
      <c r="M9" s="2"/>
    </row>
    <row r="10" spans="1:13" ht="26.25" customHeight="1" thickBot="1" x14ac:dyDescent="0.3">
      <c r="A10" s="22" t="s">
        <v>30</v>
      </c>
      <c r="B10" s="25" t="s">
        <v>17</v>
      </c>
      <c r="C10" s="5">
        <v>100</v>
      </c>
      <c r="D10" s="19">
        <v>67</v>
      </c>
      <c r="E10" s="7">
        <v>66.819999999999993</v>
      </c>
      <c r="F10" s="8">
        <v>67</v>
      </c>
      <c r="G10" s="9">
        <f t="shared" si="0"/>
        <v>66.94</v>
      </c>
      <c r="H10" s="9">
        <f t="shared" si="1"/>
        <v>6694</v>
      </c>
      <c r="I10" s="13">
        <f t="shared" si="2"/>
        <v>1.0800000000000818E-2</v>
      </c>
      <c r="J10" s="14">
        <f t="shared" si="3"/>
        <v>0.10392304845413657</v>
      </c>
      <c r="K10" s="13">
        <f t="shared" si="4"/>
        <v>0.15524805565302746</v>
      </c>
      <c r="L10" s="2"/>
      <c r="M10" s="2"/>
    </row>
    <row r="11" spans="1:13" ht="15.75" x14ac:dyDescent="0.25">
      <c r="A11" s="35"/>
      <c r="B11" s="35"/>
      <c r="C11" s="35"/>
      <c r="D11" s="35"/>
      <c r="E11" s="35"/>
      <c r="F11" s="35"/>
      <c r="G11" s="36"/>
      <c r="H11" s="10">
        <f>SUM(H8:H10)</f>
        <v>19321.414666666667</v>
      </c>
      <c r="I11" s="15"/>
      <c r="J11" s="15"/>
      <c r="K11" s="15"/>
      <c r="L11" s="2"/>
      <c r="M11" s="2"/>
    </row>
    <row r="12" spans="1:13" x14ac:dyDescent="0.25">
      <c r="A12" s="37" t="s">
        <v>31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2"/>
      <c r="M12" s="2"/>
    </row>
    <row r="13" spans="1:13" x14ac:dyDescent="0.25">
      <c r="A13" s="39" t="s">
        <v>18</v>
      </c>
      <c r="B13" s="39"/>
      <c r="C13" s="39"/>
      <c r="D13" s="39"/>
      <c r="E13" s="2"/>
      <c r="F13" s="2"/>
      <c r="G13" s="2"/>
      <c r="H13" s="11"/>
      <c r="I13" s="2"/>
      <c r="J13" s="2"/>
      <c r="K13" s="2"/>
      <c r="L13" s="2"/>
      <c r="M13" s="2"/>
    </row>
    <row r="14" spans="1:13" x14ac:dyDescent="0.25">
      <c r="A14" s="40" t="s">
        <v>19</v>
      </c>
      <c r="B14" s="40"/>
      <c r="C14" s="40"/>
      <c r="D14" s="40"/>
      <c r="E14" s="40"/>
      <c r="F14" s="40"/>
      <c r="G14" s="40"/>
      <c r="H14" s="2"/>
      <c r="I14" s="16"/>
      <c r="J14" s="16"/>
      <c r="K14" s="2"/>
      <c r="L14" s="2"/>
      <c r="M14" s="2"/>
    </row>
    <row r="15" spans="1:13" x14ac:dyDescent="0.25">
      <c r="A15" s="41" t="s">
        <v>20</v>
      </c>
      <c r="B15" s="41"/>
      <c r="C15" s="41"/>
      <c r="D15" s="41"/>
      <c r="E15" s="2"/>
      <c r="F15" s="2"/>
      <c r="G15" s="2"/>
      <c r="H15" s="2"/>
      <c r="I15" s="2"/>
      <c r="J15" s="17"/>
      <c r="K15" s="2"/>
      <c r="L15" s="2"/>
      <c r="M15" s="2"/>
    </row>
    <row r="16" spans="1:13" x14ac:dyDescent="0.25">
      <c r="A16" s="41" t="s">
        <v>21</v>
      </c>
      <c r="B16" s="41"/>
      <c r="C16" s="41"/>
      <c r="D16" s="41"/>
      <c r="E16" s="41"/>
      <c r="F16" s="2"/>
      <c r="G16" s="2"/>
      <c r="H16" s="2"/>
      <c r="I16" s="2"/>
      <c r="J16" s="17"/>
      <c r="K16" s="2"/>
      <c r="L16" s="2"/>
      <c r="M16" s="2"/>
    </row>
    <row r="17" spans="1:13" x14ac:dyDescent="0.25">
      <c r="A17" s="41" t="s">
        <v>22</v>
      </c>
      <c r="B17" s="41"/>
      <c r="C17" s="41"/>
      <c r="D17" s="41"/>
      <c r="E17" s="41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41" t="s">
        <v>23</v>
      </c>
      <c r="B18" s="41"/>
      <c r="C18" s="41"/>
      <c r="D18" s="41"/>
      <c r="E18" s="41"/>
      <c r="F18" s="41"/>
      <c r="G18" s="2"/>
      <c r="H18" s="2"/>
      <c r="I18" s="2"/>
      <c r="J18" s="2"/>
      <c r="K18" s="2"/>
      <c r="L18" s="2"/>
      <c r="M18" s="2"/>
    </row>
    <row r="19" spans="1:13" x14ac:dyDescent="0.25">
      <c r="A19" s="46" t="s">
        <v>24</v>
      </c>
      <c r="B19" s="46"/>
      <c r="C19" s="46"/>
      <c r="D19" s="46"/>
      <c r="E19" s="46"/>
      <c r="F19" s="46"/>
      <c r="G19" s="46"/>
      <c r="H19" s="46"/>
      <c r="I19" s="46"/>
      <c r="J19" s="46"/>
      <c r="K19" s="2"/>
      <c r="L19" s="2"/>
      <c r="M19" s="2"/>
    </row>
    <row r="20" spans="1:13" ht="23.25" customHeight="1" x14ac:dyDescent="0.25">
      <c r="A20" s="44" t="s">
        <v>32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2"/>
      <c r="M20" s="2"/>
    </row>
    <row r="21" spans="1:13" ht="30" hidden="1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</row>
    <row r="22" spans="1:13" ht="15.75" customHeight="1" x14ac:dyDescent="0.25">
      <c r="A22" s="44" t="s">
        <v>33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2"/>
      <c r="M22" s="2"/>
    </row>
    <row r="23" spans="1:13" ht="13.5" customHeight="1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2"/>
      <c r="M23" s="2"/>
    </row>
    <row r="24" spans="1:13" ht="15.75" hidden="1" customHeight="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2"/>
      <c r="M24" s="2"/>
    </row>
    <row r="25" spans="1:13" ht="4.5" customHeight="1" x14ac:dyDescent="0.25">
      <c r="A25" s="44" t="s">
        <v>34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2"/>
      <c r="M25" s="2"/>
    </row>
    <row r="26" spans="1:13" ht="10.5" customHeight="1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2"/>
      <c r="M26" s="2"/>
    </row>
    <row r="27" spans="1:13" ht="0.75" customHeight="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2"/>
      <c r="M27" s="2"/>
    </row>
    <row r="28" spans="1:13" hidden="1" x14ac:dyDescent="0.25">
      <c r="A28" s="42" t="s">
        <v>25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x14ac:dyDescent="0.25">
      <c r="A30" s="43" t="s">
        <v>26</v>
      </c>
      <c r="B30" s="43"/>
      <c r="C30" s="43"/>
      <c r="D30" s="43"/>
      <c r="E30" s="43"/>
      <c r="F30" s="2"/>
      <c r="G30" s="2"/>
      <c r="H30" s="2"/>
      <c r="I30" s="2"/>
      <c r="J30" s="2"/>
      <c r="K30" s="18">
        <v>46241</v>
      </c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</sheetData>
  <mergeCells count="19">
    <mergeCell ref="A28:K28"/>
    <mergeCell ref="A30:E30"/>
    <mergeCell ref="A22:K24"/>
    <mergeCell ref="A25:K27"/>
    <mergeCell ref="A16:E16"/>
    <mergeCell ref="A17:E17"/>
    <mergeCell ref="A18:F18"/>
    <mergeCell ref="A19:J19"/>
    <mergeCell ref="A20:K20"/>
    <mergeCell ref="A11:G11"/>
    <mergeCell ref="A12:K12"/>
    <mergeCell ref="A13:D13"/>
    <mergeCell ref="A14:G14"/>
    <mergeCell ref="A15:D15"/>
    <mergeCell ref="B1:K1"/>
    <mergeCell ref="B2:K2"/>
    <mergeCell ref="A3:K3"/>
    <mergeCell ref="B4:K4"/>
    <mergeCell ref="B6:K6"/>
  </mergeCells>
  <pageMargins left="0.70866141732283505" right="0.70866141732283505" top="0.37" bottom="0.19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2026-03-23T13:12:00Z</cp:lastPrinted>
  <dcterms:created xsi:type="dcterms:W3CDTF">2014-03-03T05:25:00Z</dcterms:created>
  <dcterms:modified xsi:type="dcterms:W3CDTF">2026-08-07T07:13:02Z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64BA7EFFEDC6404686BF829AEA15561F_13</vt:lpwstr>
  </property>
  <property fmtid="{D5CDD505-2E9C-101B-9397-08002B2CF9AE}" pid="3" name="KSOProductBuildVer">
    <vt:lpwstr>1049-12.2.0.20782</vt:lpwstr>
  </property>
</Properties>
</file>