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prutkina_vu\Desktop\ъъъъ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Titles" localSheetId="0">Лист1!$11:$12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4" i="1" l="1"/>
  <c r="J105" i="1" s="1"/>
  <c r="J106" i="1" s="1"/>
  <c r="J103" i="1"/>
  <c r="K102" i="1" s="1"/>
  <c r="J102" i="1"/>
  <c r="H102" i="1"/>
  <c r="F102" i="1"/>
  <c r="J94" i="1"/>
  <c r="J95" i="1" s="1"/>
  <c r="J96" i="1" s="1"/>
  <c r="J93" i="1"/>
  <c r="J92" i="1"/>
  <c r="H92" i="1"/>
  <c r="F92" i="1"/>
  <c r="F107" i="1"/>
  <c r="H107" i="1"/>
  <c r="J107" i="1"/>
  <c r="K107" i="1"/>
  <c r="J108" i="1"/>
  <c r="J109" i="1"/>
  <c r="J110" i="1"/>
  <c r="J111" i="1"/>
  <c r="J99" i="1"/>
  <c r="J100" i="1" s="1"/>
  <c r="J101" i="1" s="1"/>
  <c r="J98" i="1"/>
  <c r="K97" i="1" s="1"/>
  <c r="J97" i="1"/>
  <c r="H97" i="1"/>
  <c r="F97" i="1"/>
  <c r="J89" i="1"/>
  <c r="J90" i="1" s="1"/>
  <c r="J91" i="1" s="1"/>
  <c r="J88" i="1"/>
  <c r="K87" i="1" s="1"/>
  <c r="J87" i="1"/>
  <c r="H87" i="1"/>
  <c r="F87" i="1"/>
  <c r="J83" i="1"/>
  <c r="J84" i="1" s="1"/>
  <c r="J85" i="1" s="1"/>
  <c r="J82" i="1"/>
  <c r="K81" i="1" s="1"/>
  <c r="J81" i="1"/>
  <c r="H81" i="1"/>
  <c r="F81" i="1"/>
  <c r="J78" i="1"/>
  <c r="J79" i="1" s="1"/>
  <c r="J80" i="1" s="1"/>
  <c r="J77" i="1"/>
  <c r="K76" i="1" s="1"/>
  <c r="J76" i="1"/>
  <c r="F76" i="1"/>
  <c r="J73" i="1"/>
  <c r="J74" i="1" s="1"/>
  <c r="J75" i="1" s="1"/>
  <c r="J72" i="1"/>
  <c r="J71" i="1"/>
  <c r="H71" i="1"/>
  <c r="F71" i="1"/>
  <c r="J68" i="1"/>
  <c r="J69" i="1" s="1"/>
  <c r="J70" i="1" s="1"/>
  <c r="J67" i="1"/>
  <c r="K66" i="1" s="1"/>
  <c r="J66" i="1"/>
  <c r="H66" i="1"/>
  <c r="F66" i="1"/>
  <c r="J63" i="1"/>
  <c r="J64" i="1" s="1"/>
  <c r="J65" i="1" s="1"/>
  <c r="J62" i="1"/>
  <c r="K61" i="1" s="1"/>
  <c r="J61" i="1"/>
  <c r="H61" i="1"/>
  <c r="F61" i="1"/>
  <c r="J57" i="1"/>
  <c r="J58" i="1" s="1"/>
  <c r="J59" i="1" s="1"/>
  <c r="J56" i="1"/>
  <c r="K55" i="1" s="1"/>
  <c r="J55" i="1"/>
  <c r="H55" i="1"/>
  <c r="F55" i="1"/>
  <c r="J52" i="1"/>
  <c r="J53" i="1" s="1"/>
  <c r="J54" i="1" s="1"/>
  <c r="J51" i="1"/>
  <c r="K50" i="1" s="1"/>
  <c r="J50" i="1"/>
  <c r="H50" i="1"/>
  <c r="F50" i="1"/>
  <c r="J47" i="1"/>
  <c r="J48" i="1" s="1"/>
  <c r="J49" i="1" s="1"/>
  <c r="J46" i="1"/>
  <c r="J45" i="1"/>
  <c r="H45" i="1"/>
  <c r="F45" i="1"/>
  <c r="J42" i="1"/>
  <c r="J43" i="1" s="1"/>
  <c r="J44" i="1" s="1"/>
  <c r="J41" i="1"/>
  <c r="K40" i="1" s="1"/>
  <c r="J40" i="1"/>
  <c r="H40" i="1"/>
  <c r="F40" i="1"/>
  <c r="J37" i="1"/>
  <c r="J38" i="1" s="1"/>
  <c r="J39" i="1" s="1"/>
  <c r="J36" i="1"/>
  <c r="K35" i="1" s="1"/>
  <c r="J35" i="1"/>
  <c r="H35" i="1"/>
  <c r="F35" i="1"/>
  <c r="J31" i="1"/>
  <c r="J32" i="1" s="1"/>
  <c r="J33" i="1" s="1"/>
  <c r="J30" i="1"/>
  <c r="K29" i="1" s="1"/>
  <c r="J29" i="1"/>
  <c r="H29" i="1"/>
  <c r="F29" i="1"/>
  <c r="J26" i="1"/>
  <c r="J27" i="1" s="1"/>
  <c r="J28" i="1" s="1"/>
  <c r="J25" i="1"/>
  <c r="K24" i="1" s="1"/>
  <c r="J24" i="1"/>
  <c r="H24" i="1"/>
  <c r="F24" i="1"/>
  <c r="J21" i="1"/>
  <c r="J22" i="1" s="1"/>
  <c r="J23" i="1" s="1"/>
  <c r="J20" i="1"/>
  <c r="K19" i="1" s="1"/>
  <c r="J19" i="1"/>
  <c r="H19" i="1"/>
  <c r="F19" i="1"/>
  <c r="J16" i="1"/>
  <c r="J17" i="1" s="1"/>
  <c r="J18" i="1" s="1"/>
  <c r="J15" i="1"/>
  <c r="K14" i="1" s="1"/>
  <c r="J14" i="1"/>
  <c r="H14" i="1"/>
  <c r="F14" i="1"/>
</calcChain>
</file>

<file path=xl/sharedStrings.xml><?xml version="1.0" encoding="utf-8"?>
<sst xmlns="http://schemas.openxmlformats.org/spreadsheetml/2006/main" count="147" uniqueCount="50">
  <si>
    <t>№
п/п</t>
  </si>
  <si>
    <t>Название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</si>
  <si>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</si>
  <si>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</si>
  <si>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</si>
  <si>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</si>
  <si>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</si>
  <si>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</si>
  <si>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</si>
  <si>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</si>
  <si>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</si>
  <si>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цена</t>
  </si>
  <si>
    <t>Итого:</t>
  </si>
  <si>
    <t xml:space="preserve">Начальная максимальная цена контракта </t>
  </si>
  <si>
    <t xml:space="preserve">Цена средняя = </t>
  </si>
  <si>
    <t>V= ( Среднеее квадратичное отклонение / Цена средняя ) * 100</t>
  </si>
  <si>
    <t>НМЦК:</t>
  </si>
  <si>
    <r>
      <t>(цена ед№1 -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ед№2 -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ед№3 - цена ср.)</t>
    </r>
    <r>
      <rPr>
        <vertAlign val="superscript"/>
        <sz val="11"/>
        <rFont val="Calibri"/>
        <family val="2"/>
        <charset val="204"/>
        <scheme val="minor"/>
      </rPr>
      <t>2</t>
    </r>
  </si>
  <si>
    <t xml:space="preserve">Изучение рынка произвел:
Заместитель начальника отдела тылового обеспечения УМТО Главного управления                                                                                                                                          </t>
  </si>
  <si>
    <t>НМЦК, рублей</t>
  </si>
  <si>
    <t>Ед.
изм.</t>
  </si>
  <si>
    <t>усл. ед</t>
  </si>
  <si>
    <t>А.С. Комиссаров</t>
  </si>
  <si>
    <t xml:space="preserve">Обоснования начальной (максимальной) цены контракта
на оказание услуг по поверке приборов учета тепловой энергии Главного управления МЧС России по Ростовской области </t>
  </si>
  <si>
    <r>
      <t>27 ПСЧ 4 ПСО ФПС ГПС Главного управления МЧС России по Ростовской области, расположенной по адресу: Роствоская область, г. Каменск-Шахтинск</t>
    </r>
    <r>
      <rPr>
        <sz val="12"/>
        <color theme="1"/>
        <rFont val="Times New Roman"/>
        <family val="1"/>
        <charset val="204"/>
      </rPr>
      <t>ой</t>
    </r>
    <r>
      <rPr>
        <sz val="12"/>
        <color theme="1"/>
        <rFont val="Calibri"/>
        <family val="2"/>
        <charset val="204"/>
        <scheme val="minor"/>
      </rPr>
      <t>, пер. Башкевича, 84</t>
    </r>
  </si>
  <si>
    <t xml:space="preserve">Предложение №1                 
</t>
  </si>
  <si>
    <t xml:space="preserve">Предложение №2                           
</t>
  </si>
  <si>
    <t xml:space="preserve">Предложение №3                                       
</t>
  </si>
  <si>
    <t>Поверка тепловычислитель СПТ941.10</t>
  </si>
  <si>
    <t>шт.</t>
  </si>
  <si>
    <t>Поверка комплектов термопреобразователей сопротивления КТСП-Н</t>
  </si>
  <si>
    <t>Поверка преобразователя расхода электромагнитного  МастерФлоу Ду-32 мм</t>
  </si>
  <si>
    <t>Демонтажно-монтажные работы</t>
  </si>
  <si>
    <t>40 ПСЧ 4 ПСО ФПС ГПС Главного управления МЧС России по Ростовской области, расположенной по адресу Ростовская область, г. Гуково, ул. Герцена 127А</t>
  </si>
  <si>
    <t>Поверка  тепловычислителя ВЗЛЕТ ТСРВ-026М,</t>
  </si>
  <si>
    <t>Поверка термопреобразователи сопротивления ВЗЛЕТ ТПС</t>
  </si>
  <si>
    <t>Поверка расходомера-счетчика электромагнитного «ВЗЛЕТ ЭР» DN-32мм</t>
  </si>
  <si>
    <t>Поверка преобразователя давления измерительные СДВ-И-2.50-1,60-1.00-М(1,60)-4 -20мА DА422-0605-3</t>
  </si>
  <si>
    <t>41 ПСЧ 4 ПСО ФПС ГПС Главного управления МЧС России по Ростовской области, расположенной по адресу: Ростовская область, г. Зверево, ул. Макаренко 13</t>
  </si>
  <si>
    <t>Поверка тепловычислителя ВЗЛЕТ ТСРВ-024М</t>
  </si>
  <si>
    <t>Поверка термопреобразователя сопротивления ВЗЛЕТ ТПС</t>
  </si>
  <si>
    <t>Поверка расходомера-счетчика электромагнитный «ВЗЛЕТ ЭР» мод. Лайт М ЭРСВ-440Л DN-40 мм</t>
  </si>
  <si>
    <t>Поверка преобразователя давления измерительные СДВ-И-2,50-1,60-1,00-М(1,60)-4-20мА DA422-0605-3</t>
  </si>
  <si>
    <t>ОП 2 36 ПСЧ 4 ПСО ФПС ГПС Главного управления МЧС России по Ростовской области, расположенной по адресу: Ростовская область, Красносулинский район, р/п Углеродовский, ул. Горняцкая, 1а</t>
  </si>
  <si>
    <t>Поверка тепловычислителя СПТ941.20</t>
  </si>
  <si>
    <t>Поверка расходомеров-счетчиков электромагнитных ПИТЕРФЛОУ РС20-12-А DN-20 мм.</t>
  </si>
  <si>
    <t>Поверка комплекта термометров сопротивления платиновых КТПТР-01</t>
  </si>
  <si>
    <t>комп.</t>
  </si>
  <si>
    <t>Поверка преобразователя давления измерительный СДВ-И-2,50-1,60-1,00-М(1,00)-4-20мА DA422-0605-3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</si>
  <si>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31.08.2026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</si>
</sst>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wrapText="1"/>
    </xf>
    <xf numFmtId="2" fontId="2" fillId="2" borderId="3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9" xfId="0" applyNumberFormat="1" applyFont="1" applyFill="1" applyBorder="1" applyAlignment="1">
      <alignment horizontal="center" vertical="top" wrapText="1"/>
    </xf>
    <xf numFmtId="0" fontId="2" fillId="0" borderId="9" xfId="0" applyFont="1" applyBorder="1" applyAlignment="1">
      <alignment wrapText="1"/>
    </xf>
    <xf numFmtId="2" fontId="7" fillId="0" borderId="10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vertical="top" wrapText="1"/>
    </xf>
    <xf numFmtId="49" fontId="12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justify" wrapText="1"/>
    </xf>
    <xf numFmtId="0" fontId="8" fillId="0" borderId="25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5</xdr:row>
      <xdr:rowOff>30480</xdr:rowOff>
    </xdr:from>
    <xdr:to>
      <xdr:col>9</xdr:col>
      <xdr:colOff>693420</xdr:colOff>
      <xdr:row>6</xdr:row>
      <xdr:rowOff>236220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6092190" y="2085159"/>
          <a:ext cx="5514159" cy="450668"/>
          <a:chOff x="2590800" y="792480"/>
          <a:chExt cx="4672965" cy="453390"/>
        </a:xfrm>
      </xdr:grpSpPr>
      <xdr:cxnSp macro="">
        <xdr:nvCxnSpPr>
          <xdr:cNvPr id="4" name="Прямая соединительная линия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tabSelected="1" topLeftCell="A42" zoomScale="70" zoomScaleNormal="70" workbookViewId="0">
      <selection activeCell="L49" sqref="L49"/>
    </sheetView>
  </sheetViews>
  <sheetFormatPr defaultRowHeight="15" x14ac:dyDescent="0.25"/>
  <cols>
    <col min="1" max="1" width="5.85546875" style="1" customWidth="1"/>
    <col min="2" max="2" width="73.28515625" style="18" customWidth="1"/>
    <col min="3" max="3" width="8" style="1" customWidth="1"/>
    <col min="4" max="4" width="9.140625" style="23" customWidth="1"/>
    <col min="5" max="5" width="12" style="1" customWidth="1"/>
    <col min="6" max="6" width="13" style="1" customWidth="1"/>
    <col min="7" max="7" width="11.7109375" style="1" customWidth="1"/>
    <col min="8" max="8" width="17.85546875" style="1" customWidth="1"/>
    <col min="9" max="9" width="12.7109375" style="1" customWidth="1"/>
    <col min="10" max="10" width="17.855468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73.5" customHeight="1" x14ac:dyDescent="0.25">
      <c r="A1" s="66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24.75" customHeight="1" x14ac:dyDescent="0.25">
      <c r="A2" s="14"/>
      <c r="B2" s="15"/>
      <c r="C2" s="14"/>
      <c r="D2" s="19"/>
      <c r="E2" s="14"/>
      <c r="F2" s="14"/>
      <c r="G2" s="14"/>
      <c r="H2" s="14"/>
      <c r="I2" s="14"/>
      <c r="J2" s="14"/>
      <c r="K2" s="14"/>
    </row>
    <row r="3" spans="1:11" ht="22.5" customHeight="1" x14ac:dyDescent="0.25">
      <c r="A3" s="67"/>
      <c r="B3" s="67"/>
      <c r="C3" s="67"/>
      <c r="D3" s="20"/>
      <c r="E3" s="68" t="s">
        <v>5</v>
      </c>
      <c r="F3" s="68"/>
      <c r="G3" s="68"/>
      <c r="H3" s="68"/>
      <c r="I3" s="68"/>
      <c r="J3" s="68"/>
    </row>
    <row r="4" spans="1:11" ht="19.5" customHeight="1" x14ac:dyDescent="0.25">
      <c r="A4" s="67"/>
      <c r="B4" s="67"/>
      <c r="C4" s="67"/>
      <c r="D4" s="20"/>
      <c r="E4" s="69" t="s">
        <v>14</v>
      </c>
      <c r="F4" s="69"/>
      <c r="G4" s="68" t="s">
        <v>7</v>
      </c>
      <c r="H4" s="68"/>
      <c r="I4" s="68"/>
      <c r="J4" s="68"/>
    </row>
    <row r="5" spans="1:11" ht="21.75" customHeight="1" x14ac:dyDescent="0.25">
      <c r="A5" s="67"/>
      <c r="B5" s="67"/>
      <c r="C5" s="67"/>
      <c r="D5" s="20"/>
      <c r="E5" s="68" t="s">
        <v>6</v>
      </c>
      <c r="F5" s="68"/>
      <c r="G5" s="68"/>
      <c r="H5" s="68"/>
      <c r="I5" s="68"/>
      <c r="J5" s="68"/>
    </row>
    <row r="6" spans="1:11" ht="19.5" customHeight="1" x14ac:dyDescent="0.25">
      <c r="A6" s="67"/>
      <c r="B6" s="67"/>
      <c r="C6" s="67"/>
      <c r="D6" s="20"/>
      <c r="E6" s="70" t="s">
        <v>17</v>
      </c>
      <c r="F6" s="70"/>
      <c r="G6" s="70"/>
      <c r="H6" s="70"/>
      <c r="I6" s="70"/>
      <c r="J6" s="70"/>
    </row>
    <row r="7" spans="1:11" ht="22.5" customHeight="1" x14ac:dyDescent="0.25">
      <c r="A7" s="67"/>
      <c r="B7" s="67"/>
      <c r="C7" s="67"/>
      <c r="D7" s="20"/>
      <c r="E7" s="71" t="s">
        <v>8</v>
      </c>
      <c r="F7" s="71"/>
      <c r="G7" s="71"/>
      <c r="H7" s="71"/>
      <c r="I7" s="71"/>
      <c r="J7" s="71"/>
    </row>
    <row r="8" spans="1:11" ht="17.25" customHeight="1" x14ac:dyDescent="0.25">
      <c r="A8" s="67"/>
      <c r="B8" s="67"/>
      <c r="C8" s="67"/>
      <c r="D8" s="20"/>
      <c r="E8" s="72" t="s">
        <v>9</v>
      </c>
      <c r="F8" s="72"/>
      <c r="G8" s="72"/>
      <c r="H8" s="72"/>
      <c r="I8" s="72"/>
      <c r="J8" s="72"/>
    </row>
    <row r="9" spans="1:11" s="2" customFormat="1" ht="21" customHeight="1" x14ac:dyDescent="0.25">
      <c r="A9" s="4"/>
      <c r="B9" s="16"/>
      <c r="C9" s="4"/>
      <c r="D9" s="21"/>
      <c r="E9" s="64" t="s">
        <v>15</v>
      </c>
      <c r="F9" s="64"/>
      <c r="G9" s="64"/>
      <c r="H9" s="64"/>
      <c r="I9" s="64"/>
      <c r="J9" s="64"/>
    </row>
    <row r="10" spans="1:11" s="2" customFormat="1" ht="21" customHeight="1" thickBot="1" x14ac:dyDescent="0.3">
      <c r="A10" s="4"/>
      <c r="B10" s="16"/>
      <c r="C10" s="4"/>
      <c r="D10" s="21"/>
      <c r="E10" s="65"/>
      <c r="F10" s="65"/>
      <c r="G10" s="65"/>
      <c r="H10" s="65"/>
      <c r="I10" s="65"/>
      <c r="J10" s="65"/>
    </row>
    <row r="11" spans="1:11" s="3" customFormat="1" ht="65.25" customHeight="1" x14ac:dyDescent="0.25">
      <c r="A11" s="81" t="s">
        <v>0</v>
      </c>
      <c r="B11" s="79" t="s">
        <v>1</v>
      </c>
      <c r="C11" s="79" t="s">
        <v>20</v>
      </c>
      <c r="D11" s="77" t="s">
        <v>4</v>
      </c>
      <c r="E11" s="85" t="s">
        <v>25</v>
      </c>
      <c r="F11" s="86"/>
      <c r="G11" s="85" t="s">
        <v>26</v>
      </c>
      <c r="H11" s="86"/>
      <c r="I11" s="85" t="s">
        <v>27</v>
      </c>
      <c r="J11" s="86"/>
      <c r="K11" s="7" t="s">
        <v>19</v>
      </c>
    </row>
    <row r="12" spans="1:11" s="3" customFormat="1" ht="24" customHeight="1" x14ac:dyDescent="0.25">
      <c r="A12" s="82"/>
      <c r="B12" s="80"/>
      <c r="C12" s="80"/>
      <c r="D12" s="78"/>
      <c r="E12" s="12" t="s">
        <v>2</v>
      </c>
      <c r="F12" s="13" t="s">
        <v>3</v>
      </c>
      <c r="G12" s="13" t="s">
        <v>2</v>
      </c>
      <c r="H12" s="13" t="s">
        <v>3</v>
      </c>
      <c r="I12" s="13" t="s">
        <v>2</v>
      </c>
      <c r="J12" s="8" t="s">
        <v>3</v>
      </c>
      <c r="K12" s="9" t="s">
        <v>11</v>
      </c>
    </row>
    <row r="13" spans="1:11" s="3" customFormat="1" ht="24" customHeight="1" x14ac:dyDescent="0.25">
      <c r="A13" s="31"/>
      <c r="B13" s="62" t="s">
        <v>24</v>
      </c>
      <c r="C13" s="62"/>
      <c r="D13" s="62"/>
      <c r="E13" s="62"/>
      <c r="F13" s="62"/>
      <c r="G13" s="62"/>
      <c r="H13" s="62"/>
      <c r="I13" s="62"/>
      <c r="J13" s="62"/>
      <c r="K13" s="63"/>
    </row>
    <row r="14" spans="1:11" s="3" customFormat="1" ht="24" customHeight="1" x14ac:dyDescent="0.25">
      <c r="A14" s="33">
        <v>1</v>
      </c>
      <c r="B14" s="36" t="s">
        <v>28</v>
      </c>
      <c r="C14" s="39" t="s">
        <v>29</v>
      </c>
      <c r="D14" s="42">
        <v>1</v>
      </c>
      <c r="E14" s="26">
        <v>20000</v>
      </c>
      <c r="F14" s="25">
        <f>E14*D14</f>
        <v>20000</v>
      </c>
      <c r="G14" s="29">
        <v>24000</v>
      </c>
      <c r="H14" s="25">
        <f>G14*D14</f>
        <v>24000</v>
      </c>
      <c r="I14" s="30">
        <v>22000</v>
      </c>
      <c r="J14" s="28">
        <f>I14*D14</f>
        <v>22000</v>
      </c>
      <c r="K14" s="45">
        <f>ROUND(J15,2)</f>
        <v>22000</v>
      </c>
    </row>
    <row r="15" spans="1:11" s="3" customFormat="1" ht="24" customHeight="1" x14ac:dyDescent="0.25">
      <c r="A15" s="34"/>
      <c r="B15" s="37"/>
      <c r="C15" s="40"/>
      <c r="D15" s="43"/>
      <c r="E15" s="48" t="s">
        <v>16</v>
      </c>
      <c r="F15" s="49"/>
      <c r="G15" s="49"/>
      <c r="H15" s="49"/>
      <c r="I15" s="50"/>
      <c r="J15" s="5">
        <f>D14/3*(E14+G14+I14)</f>
        <v>22000</v>
      </c>
      <c r="K15" s="46"/>
    </row>
    <row r="16" spans="1:11" s="3" customFormat="1" ht="24" customHeight="1" x14ac:dyDescent="0.25">
      <c r="A16" s="34"/>
      <c r="B16" s="37"/>
      <c r="C16" s="40"/>
      <c r="D16" s="43"/>
      <c r="E16" s="51" t="s">
        <v>10</v>
      </c>
      <c r="F16" s="52"/>
      <c r="G16" s="52"/>
      <c r="H16" s="52"/>
      <c r="I16" s="53"/>
      <c r="J16" s="27">
        <f>(E14+G14+I14)/3</f>
        <v>22000</v>
      </c>
      <c r="K16" s="46"/>
    </row>
    <row r="17" spans="1:11" s="3" customFormat="1" ht="24" customHeight="1" x14ac:dyDescent="0.25">
      <c r="A17" s="34"/>
      <c r="B17" s="37"/>
      <c r="C17" s="40"/>
      <c r="D17" s="43"/>
      <c r="E17" s="51" t="s">
        <v>6</v>
      </c>
      <c r="F17" s="52"/>
      <c r="G17" s="52"/>
      <c r="H17" s="52"/>
      <c r="I17" s="53"/>
      <c r="J17" s="5">
        <f>(((E14-J16)^2+(G14-J16)^2+(I14-J16)^2)/2)^0.5</f>
        <v>2000</v>
      </c>
      <c r="K17" s="46"/>
    </row>
    <row r="18" spans="1:11" s="3" customFormat="1" ht="24" customHeight="1" thickBot="1" x14ac:dyDescent="0.3">
      <c r="A18" s="35"/>
      <c r="B18" s="38"/>
      <c r="C18" s="41"/>
      <c r="D18" s="44"/>
      <c r="E18" s="54" t="s">
        <v>9</v>
      </c>
      <c r="F18" s="55"/>
      <c r="G18" s="55"/>
      <c r="H18" s="55"/>
      <c r="I18" s="56"/>
      <c r="J18" s="6">
        <f>(J17/J16)*100</f>
        <v>9.0909090909090917</v>
      </c>
      <c r="K18" s="47"/>
    </row>
    <row r="19" spans="1:11" s="3" customFormat="1" ht="24" customHeight="1" x14ac:dyDescent="0.25">
      <c r="A19" s="33">
        <v>2</v>
      </c>
      <c r="B19" s="36" t="s">
        <v>30</v>
      </c>
      <c r="C19" s="39" t="s">
        <v>29</v>
      </c>
      <c r="D19" s="42">
        <v>1</v>
      </c>
      <c r="E19" s="26">
        <v>16000</v>
      </c>
      <c r="F19" s="25">
        <f>E19*D19</f>
        <v>16000</v>
      </c>
      <c r="G19" s="29">
        <v>20000</v>
      </c>
      <c r="H19" s="25">
        <f>G19*D19</f>
        <v>20000</v>
      </c>
      <c r="I19" s="30">
        <v>17500</v>
      </c>
      <c r="J19" s="28">
        <f>I19*D19</f>
        <v>17500</v>
      </c>
      <c r="K19" s="45">
        <f>ROUND(J20,2)</f>
        <v>17833.330000000002</v>
      </c>
    </row>
    <row r="20" spans="1:11" s="3" customFormat="1" ht="24" customHeight="1" x14ac:dyDescent="0.25">
      <c r="A20" s="34"/>
      <c r="B20" s="37"/>
      <c r="C20" s="40"/>
      <c r="D20" s="43"/>
      <c r="E20" s="48" t="s">
        <v>16</v>
      </c>
      <c r="F20" s="49"/>
      <c r="G20" s="49"/>
      <c r="H20" s="49"/>
      <c r="I20" s="50"/>
      <c r="J20" s="5">
        <f>D19/3*(E19+G19+I19)</f>
        <v>17833.333333333332</v>
      </c>
      <c r="K20" s="46"/>
    </row>
    <row r="21" spans="1:11" s="3" customFormat="1" ht="24" customHeight="1" x14ac:dyDescent="0.25">
      <c r="A21" s="34"/>
      <c r="B21" s="37"/>
      <c r="C21" s="40"/>
      <c r="D21" s="43"/>
      <c r="E21" s="51" t="s">
        <v>10</v>
      </c>
      <c r="F21" s="52"/>
      <c r="G21" s="52"/>
      <c r="H21" s="52"/>
      <c r="I21" s="53"/>
      <c r="J21" s="27">
        <f>(E19+G19+I19)/3</f>
        <v>17833.333333333332</v>
      </c>
      <c r="K21" s="46"/>
    </row>
    <row r="22" spans="1:11" s="3" customFormat="1" ht="24" customHeight="1" x14ac:dyDescent="0.25">
      <c r="A22" s="34"/>
      <c r="B22" s="37"/>
      <c r="C22" s="40"/>
      <c r="D22" s="43"/>
      <c r="E22" s="51" t="s">
        <v>6</v>
      </c>
      <c r="F22" s="52"/>
      <c r="G22" s="52"/>
      <c r="H22" s="52"/>
      <c r="I22" s="53"/>
      <c r="J22" s="5">
        <f>(((E19-J21)^2+(G19-J21)^2+(I19-J21)^2)/2)^0.5</f>
        <v>2020.7259421636902</v>
      </c>
      <c r="K22" s="46"/>
    </row>
    <row r="23" spans="1:11" s="3" customFormat="1" ht="24" customHeight="1" thickBot="1" x14ac:dyDescent="0.3">
      <c r="A23" s="35"/>
      <c r="B23" s="38"/>
      <c r="C23" s="41"/>
      <c r="D23" s="44"/>
      <c r="E23" s="54" t="s">
        <v>9</v>
      </c>
      <c r="F23" s="55"/>
      <c r="G23" s="55"/>
      <c r="H23" s="55"/>
      <c r="I23" s="56"/>
      <c r="J23" s="6">
        <f>(J22/J21)*100</f>
        <v>11.331173507459946</v>
      </c>
      <c r="K23" s="47"/>
    </row>
    <row r="24" spans="1:11" s="3" customFormat="1" ht="24" customHeight="1" x14ac:dyDescent="0.25">
      <c r="A24" s="33">
        <v>3</v>
      </c>
      <c r="B24" s="36" t="s">
        <v>31</v>
      </c>
      <c r="C24" s="39" t="s">
        <v>29</v>
      </c>
      <c r="D24" s="42">
        <v>2</v>
      </c>
      <c r="E24" s="26">
        <v>7000</v>
      </c>
      <c r="F24" s="25">
        <f>E24*D24</f>
        <v>14000</v>
      </c>
      <c r="G24" s="29">
        <v>9000</v>
      </c>
      <c r="H24" s="25">
        <f>G24*D24</f>
        <v>18000</v>
      </c>
      <c r="I24" s="30">
        <v>8000</v>
      </c>
      <c r="J24" s="28">
        <f>I24*D24</f>
        <v>16000</v>
      </c>
      <c r="K24" s="45">
        <f>ROUND(J25,2)</f>
        <v>16000</v>
      </c>
    </row>
    <row r="25" spans="1:11" s="3" customFormat="1" ht="24" customHeight="1" x14ac:dyDescent="0.25">
      <c r="A25" s="34"/>
      <c r="B25" s="37"/>
      <c r="C25" s="40"/>
      <c r="D25" s="43"/>
      <c r="E25" s="48" t="s">
        <v>16</v>
      </c>
      <c r="F25" s="49"/>
      <c r="G25" s="49"/>
      <c r="H25" s="49"/>
      <c r="I25" s="50"/>
      <c r="J25" s="5">
        <f>D24/3*(E24+G24+I24)</f>
        <v>16000</v>
      </c>
      <c r="K25" s="46"/>
    </row>
    <row r="26" spans="1:11" s="3" customFormat="1" ht="24" customHeight="1" x14ac:dyDescent="0.25">
      <c r="A26" s="34"/>
      <c r="B26" s="37"/>
      <c r="C26" s="40"/>
      <c r="D26" s="43"/>
      <c r="E26" s="51" t="s">
        <v>10</v>
      </c>
      <c r="F26" s="52"/>
      <c r="G26" s="52"/>
      <c r="H26" s="52"/>
      <c r="I26" s="53"/>
      <c r="J26" s="27">
        <f>(E24+G24+I24)/3</f>
        <v>8000</v>
      </c>
      <c r="K26" s="46"/>
    </row>
    <row r="27" spans="1:11" s="3" customFormat="1" ht="24" customHeight="1" x14ac:dyDescent="0.25">
      <c r="A27" s="34"/>
      <c r="B27" s="37"/>
      <c r="C27" s="40"/>
      <c r="D27" s="43"/>
      <c r="E27" s="51" t="s">
        <v>6</v>
      </c>
      <c r="F27" s="52"/>
      <c r="G27" s="52"/>
      <c r="H27" s="52"/>
      <c r="I27" s="53"/>
      <c r="J27" s="5">
        <f>(((E24-J26)^2+(G24-J26)^2+(I24-J26)^2)/2)^0.5</f>
        <v>1000</v>
      </c>
      <c r="K27" s="46"/>
    </row>
    <row r="28" spans="1:11" s="3" customFormat="1" ht="24" customHeight="1" thickBot="1" x14ac:dyDescent="0.3">
      <c r="A28" s="35"/>
      <c r="B28" s="38"/>
      <c r="C28" s="41"/>
      <c r="D28" s="44"/>
      <c r="E28" s="54" t="s">
        <v>9</v>
      </c>
      <c r="F28" s="55"/>
      <c r="G28" s="55"/>
      <c r="H28" s="55"/>
      <c r="I28" s="56"/>
      <c r="J28" s="6">
        <f>(J27/J26)*100</f>
        <v>12.5</v>
      </c>
      <c r="K28" s="47"/>
    </row>
    <row r="29" spans="1:11" s="3" customFormat="1" ht="24" customHeight="1" x14ac:dyDescent="0.25">
      <c r="A29" s="33">
        <v>4</v>
      </c>
      <c r="B29" s="36" t="s">
        <v>32</v>
      </c>
      <c r="C29" s="39" t="s">
        <v>21</v>
      </c>
      <c r="D29" s="42">
        <v>1</v>
      </c>
      <c r="E29" s="26">
        <v>25000</v>
      </c>
      <c r="F29" s="25">
        <f>E29*D29</f>
        <v>25000</v>
      </c>
      <c r="G29" s="29">
        <v>25000</v>
      </c>
      <c r="H29" s="25">
        <f>G29*D29</f>
        <v>25000</v>
      </c>
      <c r="I29" s="30">
        <v>22000</v>
      </c>
      <c r="J29" s="28">
        <f>I29*D29</f>
        <v>22000</v>
      </c>
      <c r="K29" s="45">
        <f>ROUND(J30,2)</f>
        <v>24000</v>
      </c>
    </row>
    <row r="30" spans="1:11" s="3" customFormat="1" ht="24" customHeight="1" x14ac:dyDescent="0.25">
      <c r="A30" s="34"/>
      <c r="B30" s="37"/>
      <c r="C30" s="40"/>
      <c r="D30" s="43"/>
      <c r="E30" s="48" t="s">
        <v>16</v>
      </c>
      <c r="F30" s="49"/>
      <c r="G30" s="49"/>
      <c r="H30" s="49"/>
      <c r="I30" s="50"/>
      <c r="J30" s="5">
        <f>D29/3*(E29+G29+I29)</f>
        <v>24000</v>
      </c>
      <c r="K30" s="46"/>
    </row>
    <row r="31" spans="1:11" s="3" customFormat="1" ht="24" customHeight="1" x14ac:dyDescent="0.25">
      <c r="A31" s="34"/>
      <c r="B31" s="37"/>
      <c r="C31" s="40"/>
      <c r="D31" s="43"/>
      <c r="E31" s="51" t="s">
        <v>10</v>
      </c>
      <c r="F31" s="52"/>
      <c r="G31" s="52"/>
      <c r="H31" s="52"/>
      <c r="I31" s="53"/>
      <c r="J31" s="27">
        <f>(E29+G29+I29)/3</f>
        <v>24000</v>
      </c>
      <c r="K31" s="46"/>
    </row>
    <row r="32" spans="1:11" s="3" customFormat="1" ht="24" customHeight="1" x14ac:dyDescent="0.25">
      <c r="A32" s="34"/>
      <c r="B32" s="37"/>
      <c r="C32" s="40"/>
      <c r="D32" s="43"/>
      <c r="E32" s="51" t="s">
        <v>6</v>
      </c>
      <c r="F32" s="52"/>
      <c r="G32" s="52"/>
      <c r="H32" s="52"/>
      <c r="I32" s="53"/>
      <c r="J32" s="5">
        <f>(((E29-J31)^2+(G29-J31)^2+(I29-J31)^2)/2)^0.5</f>
        <v>1732.0508075688772</v>
      </c>
      <c r="K32" s="46"/>
    </row>
    <row r="33" spans="1:11" s="3" customFormat="1" ht="24" customHeight="1" x14ac:dyDescent="0.25">
      <c r="A33" s="34"/>
      <c r="B33" s="37"/>
      <c r="C33" s="40"/>
      <c r="D33" s="43"/>
      <c r="E33" s="51" t="s">
        <v>9</v>
      </c>
      <c r="F33" s="52"/>
      <c r="G33" s="52"/>
      <c r="H33" s="52"/>
      <c r="I33" s="53"/>
      <c r="J33" s="32">
        <f>(J32/J31)*100</f>
        <v>7.2168783648703219</v>
      </c>
      <c r="K33" s="46"/>
    </row>
    <row r="34" spans="1:11" s="3" customFormat="1" ht="24" customHeight="1" x14ac:dyDescent="0.25">
      <c r="A34" s="57" t="s">
        <v>33</v>
      </c>
      <c r="B34" s="60"/>
      <c r="C34" s="60"/>
      <c r="D34" s="60"/>
      <c r="E34" s="60"/>
      <c r="F34" s="60"/>
      <c r="G34" s="60"/>
      <c r="H34" s="60"/>
      <c r="I34" s="60"/>
      <c r="J34" s="60"/>
      <c r="K34" s="61"/>
    </row>
    <row r="35" spans="1:11" s="3" customFormat="1" ht="24" customHeight="1" x14ac:dyDescent="0.25">
      <c r="A35" s="33">
        <v>5</v>
      </c>
      <c r="B35" s="36" t="s">
        <v>34</v>
      </c>
      <c r="C35" s="39" t="s">
        <v>29</v>
      </c>
      <c r="D35" s="42">
        <v>1</v>
      </c>
      <c r="E35" s="26">
        <v>20000</v>
      </c>
      <c r="F35" s="25">
        <f>E35*D35</f>
        <v>20000</v>
      </c>
      <c r="G35" s="29">
        <v>24000</v>
      </c>
      <c r="H35" s="25">
        <f>G35*D35</f>
        <v>24000</v>
      </c>
      <c r="I35" s="30">
        <v>22000</v>
      </c>
      <c r="J35" s="28">
        <f>I35*D35</f>
        <v>22000</v>
      </c>
      <c r="K35" s="45">
        <f>ROUND(J36,2)</f>
        <v>22000</v>
      </c>
    </row>
    <row r="36" spans="1:11" s="3" customFormat="1" ht="24" customHeight="1" x14ac:dyDescent="0.25">
      <c r="A36" s="34"/>
      <c r="B36" s="37"/>
      <c r="C36" s="40"/>
      <c r="D36" s="43"/>
      <c r="E36" s="48" t="s">
        <v>16</v>
      </c>
      <c r="F36" s="49"/>
      <c r="G36" s="49"/>
      <c r="H36" s="49"/>
      <c r="I36" s="50"/>
      <c r="J36" s="5">
        <f>D35/3*(E35+G35+I35)</f>
        <v>22000</v>
      </c>
      <c r="K36" s="46"/>
    </row>
    <row r="37" spans="1:11" s="3" customFormat="1" ht="24" customHeight="1" x14ac:dyDescent="0.25">
      <c r="A37" s="34"/>
      <c r="B37" s="37"/>
      <c r="C37" s="40"/>
      <c r="D37" s="43"/>
      <c r="E37" s="51" t="s">
        <v>10</v>
      </c>
      <c r="F37" s="52"/>
      <c r="G37" s="52"/>
      <c r="H37" s="52"/>
      <c r="I37" s="53"/>
      <c r="J37" s="27">
        <f>(E35+G35+I35)/3</f>
        <v>22000</v>
      </c>
      <c r="K37" s="46"/>
    </row>
    <row r="38" spans="1:11" s="3" customFormat="1" ht="24" customHeight="1" x14ac:dyDescent="0.25">
      <c r="A38" s="34"/>
      <c r="B38" s="37"/>
      <c r="C38" s="40"/>
      <c r="D38" s="43"/>
      <c r="E38" s="51" t="s">
        <v>6</v>
      </c>
      <c r="F38" s="52"/>
      <c r="G38" s="52"/>
      <c r="H38" s="52"/>
      <c r="I38" s="53"/>
      <c r="J38" s="5">
        <f>(((E35-J37)^2+(G35-J37)^2+(I35-J37)^2)/2)^0.5</f>
        <v>2000</v>
      </c>
      <c r="K38" s="46"/>
    </row>
    <row r="39" spans="1:11" s="3" customFormat="1" ht="24" customHeight="1" thickBot="1" x14ac:dyDescent="0.3">
      <c r="A39" s="35"/>
      <c r="B39" s="38"/>
      <c r="C39" s="41"/>
      <c r="D39" s="44"/>
      <c r="E39" s="54" t="s">
        <v>9</v>
      </c>
      <c r="F39" s="55"/>
      <c r="G39" s="55"/>
      <c r="H39" s="55"/>
      <c r="I39" s="56"/>
      <c r="J39" s="6">
        <f>(J38/J37)*100</f>
        <v>9.0909090909090917</v>
      </c>
      <c r="K39" s="47"/>
    </row>
    <row r="40" spans="1:11" s="3" customFormat="1" ht="24" customHeight="1" x14ac:dyDescent="0.25">
      <c r="A40" s="33">
        <v>6</v>
      </c>
      <c r="B40" s="36" t="s">
        <v>35</v>
      </c>
      <c r="C40" s="39" t="s">
        <v>29</v>
      </c>
      <c r="D40" s="42">
        <v>1</v>
      </c>
      <c r="E40" s="26">
        <v>16000</v>
      </c>
      <c r="F40" s="25">
        <f>E40*D40</f>
        <v>16000</v>
      </c>
      <c r="G40" s="29">
        <v>20000</v>
      </c>
      <c r="H40" s="25">
        <f>G40*D40</f>
        <v>20000</v>
      </c>
      <c r="I40" s="30">
        <v>18000</v>
      </c>
      <c r="J40" s="28">
        <f>I40*D40</f>
        <v>18000</v>
      </c>
      <c r="K40" s="45">
        <f>ROUND(J41,2)</f>
        <v>18000</v>
      </c>
    </row>
    <row r="41" spans="1:11" s="3" customFormat="1" ht="24" customHeight="1" x14ac:dyDescent="0.25">
      <c r="A41" s="34"/>
      <c r="B41" s="37"/>
      <c r="C41" s="40"/>
      <c r="D41" s="43"/>
      <c r="E41" s="48" t="s">
        <v>16</v>
      </c>
      <c r="F41" s="49"/>
      <c r="G41" s="49"/>
      <c r="H41" s="49"/>
      <c r="I41" s="50"/>
      <c r="J41" s="5">
        <f>D40/3*(E40+G40+I40)</f>
        <v>18000</v>
      </c>
      <c r="K41" s="46"/>
    </row>
    <row r="42" spans="1:11" s="3" customFormat="1" ht="24" customHeight="1" x14ac:dyDescent="0.25">
      <c r="A42" s="34"/>
      <c r="B42" s="37"/>
      <c r="C42" s="40"/>
      <c r="D42" s="43"/>
      <c r="E42" s="51" t="s">
        <v>10</v>
      </c>
      <c r="F42" s="52"/>
      <c r="G42" s="52"/>
      <c r="H42" s="52"/>
      <c r="I42" s="53"/>
      <c r="J42" s="27">
        <f>(E40+G40+I40)/3</f>
        <v>18000</v>
      </c>
      <c r="K42" s="46"/>
    </row>
    <row r="43" spans="1:11" s="3" customFormat="1" ht="24" customHeight="1" x14ac:dyDescent="0.25">
      <c r="A43" s="34"/>
      <c r="B43" s="37"/>
      <c r="C43" s="40"/>
      <c r="D43" s="43"/>
      <c r="E43" s="51" t="s">
        <v>6</v>
      </c>
      <c r="F43" s="52"/>
      <c r="G43" s="52"/>
      <c r="H43" s="52"/>
      <c r="I43" s="53"/>
      <c r="J43" s="5">
        <f>(((E40-J42)^2+(G40-J42)^2+(I40-J42)^2)/2)^0.5</f>
        <v>2000</v>
      </c>
      <c r="K43" s="46"/>
    </row>
    <row r="44" spans="1:11" s="3" customFormat="1" ht="24" customHeight="1" thickBot="1" x14ac:dyDescent="0.3">
      <c r="A44" s="35"/>
      <c r="B44" s="38"/>
      <c r="C44" s="41"/>
      <c r="D44" s="44"/>
      <c r="E44" s="54" t="s">
        <v>9</v>
      </c>
      <c r="F44" s="55"/>
      <c r="G44" s="55"/>
      <c r="H44" s="55"/>
      <c r="I44" s="56"/>
      <c r="J44" s="6">
        <f>(J43/J42)*100</f>
        <v>11.111111111111111</v>
      </c>
      <c r="K44" s="47"/>
    </row>
    <row r="45" spans="1:11" s="3" customFormat="1" ht="24" customHeight="1" x14ac:dyDescent="0.25">
      <c r="A45" s="33">
        <v>7</v>
      </c>
      <c r="B45" s="36" t="s">
        <v>36</v>
      </c>
      <c r="C45" s="39" t="s">
        <v>29</v>
      </c>
      <c r="D45" s="42">
        <v>2</v>
      </c>
      <c r="E45" s="26">
        <v>15000</v>
      </c>
      <c r="F45" s="25">
        <f>E45*D45</f>
        <v>30000</v>
      </c>
      <c r="G45" s="29">
        <v>18000</v>
      </c>
      <c r="H45" s="25">
        <f>G45*D45</f>
        <v>36000</v>
      </c>
      <c r="I45" s="30">
        <v>17000</v>
      </c>
      <c r="J45" s="28">
        <f>I45*D45</f>
        <v>34000</v>
      </c>
      <c r="K45" s="45">
        <v>33333.339999999997</v>
      </c>
    </row>
    <row r="46" spans="1:11" s="3" customFormat="1" ht="24" customHeight="1" x14ac:dyDescent="0.25">
      <c r="A46" s="34"/>
      <c r="B46" s="37"/>
      <c r="C46" s="40"/>
      <c r="D46" s="43"/>
      <c r="E46" s="48" t="s">
        <v>16</v>
      </c>
      <c r="F46" s="49"/>
      <c r="G46" s="49"/>
      <c r="H46" s="49"/>
      <c r="I46" s="50"/>
      <c r="J46" s="5">
        <f>D45/3*(E45+G45+I45)</f>
        <v>33333.333333333328</v>
      </c>
      <c r="K46" s="46"/>
    </row>
    <row r="47" spans="1:11" s="3" customFormat="1" ht="24" customHeight="1" x14ac:dyDescent="0.25">
      <c r="A47" s="34"/>
      <c r="B47" s="37"/>
      <c r="C47" s="40"/>
      <c r="D47" s="43"/>
      <c r="E47" s="51" t="s">
        <v>10</v>
      </c>
      <c r="F47" s="52"/>
      <c r="G47" s="52"/>
      <c r="H47" s="52"/>
      <c r="I47" s="53"/>
      <c r="J47" s="27">
        <f>(E45+G45+I45)/3</f>
        <v>16666.666666666668</v>
      </c>
      <c r="K47" s="46"/>
    </row>
    <row r="48" spans="1:11" s="3" customFormat="1" ht="24" customHeight="1" x14ac:dyDescent="0.25">
      <c r="A48" s="34"/>
      <c r="B48" s="37"/>
      <c r="C48" s="40"/>
      <c r="D48" s="43"/>
      <c r="E48" s="51" t="s">
        <v>6</v>
      </c>
      <c r="F48" s="52"/>
      <c r="G48" s="52"/>
      <c r="H48" s="52"/>
      <c r="I48" s="53"/>
      <c r="J48" s="5">
        <f>(((E45-J47)^2+(G45-J47)^2+(I45-J47)^2)/2)^0.5</f>
        <v>1527.5252316519466</v>
      </c>
      <c r="K48" s="46"/>
    </row>
    <row r="49" spans="1:11" s="3" customFormat="1" ht="24" customHeight="1" thickBot="1" x14ac:dyDescent="0.3">
      <c r="A49" s="35"/>
      <c r="B49" s="38"/>
      <c r="C49" s="41"/>
      <c r="D49" s="44"/>
      <c r="E49" s="54" t="s">
        <v>9</v>
      </c>
      <c r="F49" s="55"/>
      <c r="G49" s="55"/>
      <c r="H49" s="55"/>
      <c r="I49" s="56"/>
      <c r="J49" s="6">
        <f>(J48/J47)*100</f>
        <v>9.1651513899116779</v>
      </c>
      <c r="K49" s="47"/>
    </row>
    <row r="50" spans="1:11" s="3" customFormat="1" ht="24" customHeight="1" x14ac:dyDescent="0.25">
      <c r="A50" s="33">
        <v>8</v>
      </c>
      <c r="B50" s="36" t="s">
        <v>37</v>
      </c>
      <c r="C50" s="39" t="s">
        <v>29</v>
      </c>
      <c r="D50" s="42">
        <v>2</v>
      </c>
      <c r="E50" s="26">
        <v>7000</v>
      </c>
      <c r="F50" s="25">
        <f>E50*D50</f>
        <v>14000</v>
      </c>
      <c r="G50" s="29">
        <v>9000</v>
      </c>
      <c r="H50" s="25">
        <f>G50*D50</f>
        <v>18000</v>
      </c>
      <c r="I50" s="30">
        <v>8000</v>
      </c>
      <c r="J50" s="28">
        <f>I50*D50</f>
        <v>16000</v>
      </c>
      <c r="K50" s="45">
        <f>ROUND(J51,2)</f>
        <v>16000</v>
      </c>
    </row>
    <row r="51" spans="1:11" s="3" customFormat="1" ht="24" customHeight="1" x14ac:dyDescent="0.25">
      <c r="A51" s="34"/>
      <c r="B51" s="37"/>
      <c r="C51" s="40"/>
      <c r="D51" s="43"/>
      <c r="E51" s="48" t="s">
        <v>16</v>
      </c>
      <c r="F51" s="49"/>
      <c r="G51" s="49"/>
      <c r="H51" s="49"/>
      <c r="I51" s="50"/>
      <c r="J51" s="5">
        <f>D50/3*(E50+G50+I50)</f>
        <v>16000</v>
      </c>
      <c r="K51" s="46"/>
    </row>
    <row r="52" spans="1:11" s="3" customFormat="1" ht="24" customHeight="1" x14ac:dyDescent="0.25">
      <c r="A52" s="34"/>
      <c r="B52" s="37"/>
      <c r="C52" s="40"/>
      <c r="D52" s="43"/>
      <c r="E52" s="51" t="s">
        <v>10</v>
      </c>
      <c r="F52" s="52"/>
      <c r="G52" s="52"/>
      <c r="H52" s="52"/>
      <c r="I52" s="53"/>
      <c r="J52" s="27">
        <f>(E50+G50+I50)/3</f>
        <v>8000</v>
      </c>
      <c r="K52" s="46"/>
    </row>
    <row r="53" spans="1:11" s="3" customFormat="1" ht="24" customHeight="1" x14ac:dyDescent="0.25">
      <c r="A53" s="34"/>
      <c r="B53" s="37"/>
      <c r="C53" s="40"/>
      <c r="D53" s="43"/>
      <c r="E53" s="51" t="s">
        <v>6</v>
      </c>
      <c r="F53" s="52"/>
      <c r="G53" s="52"/>
      <c r="H53" s="52"/>
      <c r="I53" s="53"/>
      <c r="J53" s="5">
        <f>(((E50-J52)^2+(G50-J52)^2+(I50-J52)^2)/2)^0.5</f>
        <v>1000</v>
      </c>
      <c r="K53" s="46"/>
    </row>
    <row r="54" spans="1:11" s="3" customFormat="1" ht="24" customHeight="1" thickBot="1" x14ac:dyDescent="0.3">
      <c r="A54" s="35"/>
      <c r="B54" s="38"/>
      <c r="C54" s="41"/>
      <c r="D54" s="44"/>
      <c r="E54" s="54" t="s">
        <v>9</v>
      </c>
      <c r="F54" s="55"/>
      <c r="G54" s="55"/>
      <c r="H54" s="55"/>
      <c r="I54" s="56"/>
      <c r="J54" s="6">
        <f>(J53/J52)*100</f>
        <v>12.5</v>
      </c>
      <c r="K54" s="47"/>
    </row>
    <row r="55" spans="1:11" s="3" customFormat="1" ht="24" customHeight="1" x14ac:dyDescent="0.25">
      <c r="A55" s="33">
        <v>9</v>
      </c>
      <c r="B55" s="36" t="s">
        <v>32</v>
      </c>
      <c r="C55" s="39" t="s">
        <v>21</v>
      </c>
      <c r="D55" s="42">
        <v>1</v>
      </c>
      <c r="E55" s="26">
        <v>25000</v>
      </c>
      <c r="F55" s="25">
        <f>E55*D55</f>
        <v>25000</v>
      </c>
      <c r="G55" s="29">
        <v>25000</v>
      </c>
      <c r="H55" s="25">
        <f>G55*D55</f>
        <v>25000</v>
      </c>
      <c r="I55" s="30">
        <v>23000</v>
      </c>
      <c r="J55" s="28">
        <f>I55*D55</f>
        <v>23000</v>
      </c>
      <c r="K55" s="45">
        <f>ROUND(J56,2)</f>
        <v>24333.33</v>
      </c>
    </row>
    <row r="56" spans="1:11" s="3" customFormat="1" ht="24" customHeight="1" x14ac:dyDescent="0.25">
      <c r="A56" s="34"/>
      <c r="B56" s="37"/>
      <c r="C56" s="40"/>
      <c r="D56" s="43"/>
      <c r="E56" s="48" t="s">
        <v>16</v>
      </c>
      <c r="F56" s="49"/>
      <c r="G56" s="49"/>
      <c r="H56" s="49"/>
      <c r="I56" s="50"/>
      <c r="J56" s="5">
        <f>D55/3*(E55+G55+I55)</f>
        <v>24333.333333333332</v>
      </c>
      <c r="K56" s="46"/>
    </row>
    <row r="57" spans="1:11" s="3" customFormat="1" ht="24" customHeight="1" x14ac:dyDescent="0.25">
      <c r="A57" s="34"/>
      <c r="B57" s="37"/>
      <c r="C57" s="40"/>
      <c r="D57" s="43"/>
      <c r="E57" s="51" t="s">
        <v>10</v>
      </c>
      <c r="F57" s="52"/>
      <c r="G57" s="52"/>
      <c r="H57" s="52"/>
      <c r="I57" s="53"/>
      <c r="J57" s="27">
        <f>(E55+G55+I55)/3</f>
        <v>24333.333333333332</v>
      </c>
      <c r="K57" s="46"/>
    </row>
    <row r="58" spans="1:11" s="3" customFormat="1" ht="24" customHeight="1" x14ac:dyDescent="0.25">
      <c r="A58" s="34"/>
      <c r="B58" s="37"/>
      <c r="C58" s="40"/>
      <c r="D58" s="43"/>
      <c r="E58" s="51" t="s">
        <v>6</v>
      </c>
      <c r="F58" s="52"/>
      <c r="G58" s="52"/>
      <c r="H58" s="52"/>
      <c r="I58" s="53"/>
      <c r="J58" s="5">
        <f>(((E55-J57)^2+(G55-J57)^2+(I55-J57)^2)/2)^0.5</f>
        <v>1154.7005383792514</v>
      </c>
      <c r="K58" s="46"/>
    </row>
    <row r="59" spans="1:11" s="3" customFormat="1" ht="24" customHeight="1" x14ac:dyDescent="0.25">
      <c r="A59" s="34"/>
      <c r="B59" s="37"/>
      <c r="C59" s="40"/>
      <c r="D59" s="43"/>
      <c r="E59" s="51" t="s">
        <v>9</v>
      </c>
      <c r="F59" s="52"/>
      <c r="G59" s="52"/>
      <c r="H59" s="52"/>
      <c r="I59" s="53"/>
      <c r="J59" s="32">
        <f>(J58/J57)*100</f>
        <v>4.7453446782708966</v>
      </c>
      <c r="K59" s="46"/>
    </row>
    <row r="60" spans="1:11" s="3" customFormat="1" ht="24" customHeight="1" x14ac:dyDescent="0.25">
      <c r="A60" s="57" t="s">
        <v>38</v>
      </c>
      <c r="B60" s="60"/>
      <c r="C60" s="60"/>
      <c r="D60" s="60"/>
      <c r="E60" s="60"/>
      <c r="F60" s="60"/>
      <c r="G60" s="60"/>
      <c r="H60" s="60"/>
      <c r="I60" s="60"/>
      <c r="J60" s="60"/>
      <c r="K60" s="61"/>
    </row>
    <row r="61" spans="1:11" s="3" customFormat="1" ht="24" customHeight="1" x14ac:dyDescent="0.25">
      <c r="A61" s="33">
        <v>10</v>
      </c>
      <c r="B61" s="36" t="s">
        <v>39</v>
      </c>
      <c r="C61" s="39" t="s">
        <v>29</v>
      </c>
      <c r="D61" s="42">
        <v>1</v>
      </c>
      <c r="E61" s="26">
        <v>20000</v>
      </c>
      <c r="F61" s="25">
        <f>E61*D61</f>
        <v>20000</v>
      </c>
      <c r="G61" s="29">
        <v>24000</v>
      </c>
      <c r="H61" s="25">
        <f>G61*D61</f>
        <v>24000</v>
      </c>
      <c r="I61" s="30">
        <v>22000</v>
      </c>
      <c r="J61" s="28">
        <f>I61*D61</f>
        <v>22000</v>
      </c>
      <c r="K61" s="45">
        <f>ROUND(J62,2)</f>
        <v>22000</v>
      </c>
    </row>
    <row r="62" spans="1:11" s="3" customFormat="1" ht="24" customHeight="1" x14ac:dyDescent="0.25">
      <c r="A62" s="34"/>
      <c r="B62" s="37"/>
      <c r="C62" s="40"/>
      <c r="D62" s="43"/>
      <c r="E62" s="48" t="s">
        <v>16</v>
      </c>
      <c r="F62" s="49"/>
      <c r="G62" s="49"/>
      <c r="H62" s="49"/>
      <c r="I62" s="50"/>
      <c r="J62" s="5">
        <f>D61/3*(E61+G61+I61)</f>
        <v>22000</v>
      </c>
      <c r="K62" s="46"/>
    </row>
    <row r="63" spans="1:11" s="3" customFormat="1" ht="24" customHeight="1" x14ac:dyDescent="0.25">
      <c r="A63" s="34"/>
      <c r="B63" s="37"/>
      <c r="C63" s="40"/>
      <c r="D63" s="43"/>
      <c r="E63" s="51" t="s">
        <v>10</v>
      </c>
      <c r="F63" s="52"/>
      <c r="G63" s="52"/>
      <c r="H63" s="52"/>
      <c r="I63" s="53"/>
      <c r="J63" s="27">
        <f>(E61+G61+I61)/3</f>
        <v>22000</v>
      </c>
      <c r="K63" s="46"/>
    </row>
    <row r="64" spans="1:11" s="3" customFormat="1" ht="24" customHeight="1" x14ac:dyDescent="0.25">
      <c r="A64" s="34"/>
      <c r="B64" s="37"/>
      <c r="C64" s="40"/>
      <c r="D64" s="43"/>
      <c r="E64" s="51" t="s">
        <v>6</v>
      </c>
      <c r="F64" s="52"/>
      <c r="G64" s="52"/>
      <c r="H64" s="52"/>
      <c r="I64" s="53"/>
      <c r="J64" s="5">
        <f>(((E61-J63)^2+(G61-J63)^2+(I61-J63)^2)/2)^0.5</f>
        <v>2000</v>
      </c>
      <c r="K64" s="46"/>
    </row>
    <row r="65" spans="1:11" s="3" customFormat="1" ht="24" customHeight="1" thickBot="1" x14ac:dyDescent="0.3">
      <c r="A65" s="35"/>
      <c r="B65" s="38"/>
      <c r="C65" s="41"/>
      <c r="D65" s="44"/>
      <c r="E65" s="54" t="s">
        <v>9</v>
      </c>
      <c r="F65" s="55"/>
      <c r="G65" s="55"/>
      <c r="H65" s="55"/>
      <c r="I65" s="56"/>
      <c r="J65" s="6">
        <f>(J64/J63)*100</f>
        <v>9.0909090909090917</v>
      </c>
      <c r="K65" s="47"/>
    </row>
    <row r="66" spans="1:11" s="3" customFormat="1" ht="24" customHeight="1" x14ac:dyDescent="0.25">
      <c r="A66" s="33">
        <v>11</v>
      </c>
      <c r="B66" s="36" t="s">
        <v>40</v>
      </c>
      <c r="C66" s="39" t="s">
        <v>29</v>
      </c>
      <c r="D66" s="42">
        <v>1</v>
      </c>
      <c r="E66" s="26">
        <v>16000</v>
      </c>
      <c r="F66" s="25">
        <f>E66*D66</f>
        <v>16000</v>
      </c>
      <c r="G66" s="29">
        <v>20000</v>
      </c>
      <c r="H66" s="25">
        <f>G66*D66</f>
        <v>20000</v>
      </c>
      <c r="I66" s="30">
        <v>18000</v>
      </c>
      <c r="J66" s="28">
        <f>I66*D66</f>
        <v>18000</v>
      </c>
      <c r="K66" s="45">
        <f>ROUND(J67,2)</f>
        <v>18000</v>
      </c>
    </row>
    <row r="67" spans="1:11" s="3" customFormat="1" ht="24" customHeight="1" x14ac:dyDescent="0.25">
      <c r="A67" s="34"/>
      <c r="B67" s="37"/>
      <c r="C67" s="40"/>
      <c r="D67" s="43"/>
      <c r="E67" s="48" t="s">
        <v>16</v>
      </c>
      <c r="F67" s="49"/>
      <c r="G67" s="49"/>
      <c r="H67" s="49"/>
      <c r="I67" s="50"/>
      <c r="J67" s="5">
        <f>D66/3*(E66+G66+I66)</f>
        <v>18000</v>
      </c>
      <c r="K67" s="46"/>
    </row>
    <row r="68" spans="1:11" s="3" customFormat="1" ht="24" customHeight="1" x14ac:dyDescent="0.25">
      <c r="A68" s="34"/>
      <c r="B68" s="37"/>
      <c r="C68" s="40"/>
      <c r="D68" s="43"/>
      <c r="E68" s="51" t="s">
        <v>10</v>
      </c>
      <c r="F68" s="52"/>
      <c r="G68" s="52"/>
      <c r="H68" s="52"/>
      <c r="I68" s="53"/>
      <c r="J68" s="27">
        <f>(E66+G66+I66)/3</f>
        <v>18000</v>
      </c>
      <c r="K68" s="46"/>
    </row>
    <row r="69" spans="1:11" s="3" customFormat="1" ht="24" customHeight="1" x14ac:dyDescent="0.25">
      <c r="A69" s="34"/>
      <c r="B69" s="37"/>
      <c r="C69" s="40"/>
      <c r="D69" s="43"/>
      <c r="E69" s="51" t="s">
        <v>6</v>
      </c>
      <c r="F69" s="52"/>
      <c r="G69" s="52"/>
      <c r="H69" s="52"/>
      <c r="I69" s="53"/>
      <c r="J69" s="5">
        <f>(((E66-J68)^2+(G66-J68)^2+(I66-J68)^2)/2)^0.5</f>
        <v>2000</v>
      </c>
      <c r="K69" s="46"/>
    </row>
    <row r="70" spans="1:11" s="3" customFormat="1" ht="24" customHeight="1" thickBot="1" x14ac:dyDescent="0.3">
      <c r="A70" s="35"/>
      <c r="B70" s="38"/>
      <c r="C70" s="41"/>
      <c r="D70" s="44"/>
      <c r="E70" s="54" t="s">
        <v>9</v>
      </c>
      <c r="F70" s="55"/>
      <c r="G70" s="55"/>
      <c r="H70" s="55"/>
      <c r="I70" s="56"/>
      <c r="J70" s="6">
        <f>(J69/J68)*100</f>
        <v>11.111111111111111</v>
      </c>
      <c r="K70" s="47"/>
    </row>
    <row r="71" spans="1:11" s="3" customFormat="1" ht="24" customHeight="1" x14ac:dyDescent="0.25">
      <c r="A71" s="33">
        <v>12</v>
      </c>
      <c r="B71" s="36" t="s">
        <v>41</v>
      </c>
      <c r="C71" s="39" t="s">
        <v>29</v>
      </c>
      <c r="D71" s="42">
        <v>2</v>
      </c>
      <c r="E71" s="26">
        <v>15000</v>
      </c>
      <c r="F71" s="25">
        <f>E71*D71</f>
        <v>30000</v>
      </c>
      <c r="G71" s="29">
        <v>18000</v>
      </c>
      <c r="H71" s="25">
        <f>G71*D71</f>
        <v>36000</v>
      </c>
      <c r="I71" s="30">
        <v>16000</v>
      </c>
      <c r="J71" s="28">
        <f>I71*D71</f>
        <v>32000</v>
      </c>
      <c r="K71" s="45">
        <v>32666.66</v>
      </c>
    </row>
    <row r="72" spans="1:11" s="3" customFormat="1" ht="24" customHeight="1" x14ac:dyDescent="0.25">
      <c r="A72" s="34"/>
      <c r="B72" s="37"/>
      <c r="C72" s="40"/>
      <c r="D72" s="43"/>
      <c r="E72" s="48" t="s">
        <v>16</v>
      </c>
      <c r="F72" s="49"/>
      <c r="G72" s="49"/>
      <c r="H72" s="49"/>
      <c r="I72" s="50"/>
      <c r="J72" s="5">
        <f>D71/3*(E71+G71+I71)</f>
        <v>32666.666666666664</v>
      </c>
      <c r="K72" s="46"/>
    </row>
    <row r="73" spans="1:11" s="3" customFormat="1" ht="24" customHeight="1" x14ac:dyDescent="0.25">
      <c r="A73" s="34"/>
      <c r="B73" s="37"/>
      <c r="C73" s="40"/>
      <c r="D73" s="43"/>
      <c r="E73" s="51" t="s">
        <v>10</v>
      </c>
      <c r="F73" s="52"/>
      <c r="G73" s="52"/>
      <c r="H73" s="52"/>
      <c r="I73" s="53"/>
      <c r="J73" s="27">
        <f>(E71+G71+I71)/3</f>
        <v>16333.333333333334</v>
      </c>
      <c r="K73" s="46"/>
    </row>
    <row r="74" spans="1:11" s="3" customFormat="1" ht="24" customHeight="1" x14ac:dyDescent="0.25">
      <c r="A74" s="34"/>
      <c r="B74" s="37"/>
      <c r="C74" s="40"/>
      <c r="D74" s="43"/>
      <c r="E74" s="51" t="s">
        <v>6</v>
      </c>
      <c r="F74" s="52"/>
      <c r="G74" s="52"/>
      <c r="H74" s="52"/>
      <c r="I74" s="53"/>
      <c r="J74" s="5">
        <f>(((E71-J73)^2+(G71-J73)^2+(I71-J73)^2)/2)^0.5</f>
        <v>1527.5252316519468</v>
      </c>
      <c r="K74" s="46"/>
    </row>
    <row r="75" spans="1:11" s="3" customFormat="1" ht="24" customHeight="1" thickBot="1" x14ac:dyDescent="0.3">
      <c r="A75" s="35"/>
      <c r="B75" s="38"/>
      <c r="C75" s="41"/>
      <c r="D75" s="44"/>
      <c r="E75" s="54" t="s">
        <v>9</v>
      </c>
      <c r="F75" s="55"/>
      <c r="G75" s="55"/>
      <c r="H75" s="55"/>
      <c r="I75" s="56"/>
      <c r="J75" s="6">
        <f>(J74/J73)*100</f>
        <v>9.3521952958282455</v>
      </c>
      <c r="K75" s="47"/>
    </row>
    <row r="76" spans="1:11" s="3" customFormat="1" ht="24" customHeight="1" x14ac:dyDescent="0.25">
      <c r="A76" s="33">
        <v>13</v>
      </c>
      <c r="B76" s="36" t="s">
        <v>42</v>
      </c>
      <c r="C76" s="39" t="s">
        <v>29</v>
      </c>
      <c r="D76" s="42">
        <v>2</v>
      </c>
      <c r="E76" s="26">
        <v>7000</v>
      </c>
      <c r="F76" s="25">
        <f>E76*D76</f>
        <v>14000</v>
      </c>
      <c r="G76" s="29">
        <v>9000</v>
      </c>
      <c r="H76" s="25">
        <v>18000</v>
      </c>
      <c r="I76" s="30">
        <v>8000</v>
      </c>
      <c r="J76" s="28">
        <f>I76*D76</f>
        <v>16000</v>
      </c>
      <c r="K76" s="45">
        <f>ROUND(J77,2)</f>
        <v>16000</v>
      </c>
    </row>
    <row r="77" spans="1:11" s="3" customFormat="1" ht="24" customHeight="1" x14ac:dyDescent="0.25">
      <c r="A77" s="34"/>
      <c r="B77" s="37"/>
      <c r="C77" s="40"/>
      <c r="D77" s="43"/>
      <c r="E77" s="48" t="s">
        <v>16</v>
      </c>
      <c r="F77" s="49"/>
      <c r="G77" s="49"/>
      <c r="H77" s="49"/>
      <c r="I77" s="50"/>
      <c r="J77" s="5">
        <f>D76/3*(E76+G76+I76)</f>
        <v>16000</v>
      </c>
      <c r="K77" s="46"/>
    </row>
    <row r="78" spans="1:11" s="3" customFormat="1" ht="24" customHeight="1" x14ac:dyDescent="0.25">
      <c r="A78" s="34"/>
      <c r="B78" s="37"/>
      <c r="C78" s="40"/>
      <c r="D78" s="43"/>
      <c r="E78" s="51" t="s">
        <v>10</v>
      </c>
      <c r="F78" s="52"/>
      <c r="G78" s="52"/>
      <c r="H78" s="52"/>
      <c r="I78" s="53"/>
      <c r="J78" s="27">
        <f>(E76+G76+I76)/3</f>
        <v>8000</v>
      </c>
      <c r="K78" s="46"/>
    </row>
    <row r="79" spans="1:11" s="3" customFormat="1" ht="24" customHeight="1" x14ac:dyDescent="0.25">
      <c r="A79" s="34"/>
      <c r="B79" s="37"/>
      <c r="C79" s="40"/>
      <c r="D79" s="43"/>
      <c r="E79" s="51" t="s">
        <v>6</v>
      </c>
      <c r="F79" s="52"/>
      <c r="G79" s="52"/>
      <c r="H79" s="52"/>
      <c r="I79" s="53"/>
      <c r="J79" s="5">
        <f>(((E76-J78)^2+(G76-J78)^2+(I76-J78)^2)/2)^0.5</f>
        <v>1000</v>
      </c>
      <c r="K79" s="46"/>
    </row>
    <row r="80" spans="1:11" s="3" customFormat="1" ht="24" customHeight="1" thickBot="1" x14ac:dyDescent="0.3">
      <c r="A80" s="35"/>
      <c r="B80" s="38"/>
      <c r="C80" s="41"/>
      <c r="D80" s="44"/>
      <c r="E80" s="54" t="s">
        <v>9</v>
      </c>
      <c r="F80" s="55"/>
      <c r="G80" s="55"/>
      <c r="H80" s="55"/>
      <c r="I80" s="56"/>
      <c r="J80" s="6">
        <f>(J79/J78)*100</f>
        <v>12.5</v>
      </c>
      <c r="K80" s="47"/>
    </row>
    <row r="81" spans="1:11" s="3" customFormat="1" ht="24" customHeight="1" x14ac:dyDescent="0.25">
      <c r="A81" s="33">
        <v>14</v>
      </c>
      <c r="B81" s="36" t="s">
        <v>32</v>
      </c>
      <c r="C81" s="39" t="s">
        <v>21</v>
      </c>
      <c r="D81" s="42">
        <v>1</v>
      </c>
      <c r="E81" s="26">
        <v>25000</v>
      </c>
      <c r="F81" s="25">
        <f>E81*D81</f>
        <v>25000</v>
      </c>
      <c r="G81" s="29">
        <v>25000</v>
      </c>
      <c r="H81" s="25">
        <f>G81*D81</f>
        <v>25000</v>
      </c>
      <c r="I81" s="30">
        <v>23000</v>
      </c>
      <c r="J81" s="28">
        <f>I81*D81</f>
        <v>23000</v>
      </c>
      <c r="K81" s="45">
        <f>ROUND(J82,2)</f>
        <v>24333.33</v>
      </c>
    </row>
    <row r="82" spans="1:11" s="3" customFormat="1" ht="24" customHeight="1" x14ac:dyDescent="0.25">
      <c r="A82" s="34"/>
      <c r="B82" s="37"/>
      <c r="C82" s="40"/>
      <c r="D82" s="43"/>
      <c r="E82" s="48" t="s">
        <v>16</v>
      </c>
      <c r="F82" s="49"/>
      <c r="G82" s="49"/>
      <c r="H82" s="49"/>
      <c r="I82" s="50"/>
      <c r="J82" s="5">
        <f>D81/3*(E81+G81+I81)</f>
        <v>24333.333333333332</v>
      </c>
      <c r="K82" s="46"/>
    </row>
    <row r="83" spans="1:11" s="3" customFormat="1" ht="24" customHeight="1" x14ac:dyDescent="0.25">
      <c r="A83" s="34"/>
      <c r="B83" s="37"/>
      <c r="C83" s="40"/>
      <c r="D83" s="43"/>
      <c r="E83" s="51" t="s">
        <v>10</v>
      </c>
      <c r="F83" s="52"/>
      <c r="G83" s="52"/>
      <c r="H83" s="52"/>
      <c r="I83" s="53"/>
      <c r="J83" s="27">
        <f>(E81+G81+I81)/3</f>
        <v>24333.333333333332</v>
      </c>
      <c r="K83" s="46"/>
    </row>
    <row r="84" spans="1:11" s="3" customFormat="1" ht="24" customHeight="1" x14ac:dyDescent="0.25">
      <c r="A84" s="34"/>
      <c r="B84" s="37"/>
      <c r="C84" s="40"/>
      <c r="D84" s="43"/>
      <c r="E84" s="51" t="s">
        <v>6</v>
      </c>
      <c r="F84" s="52"/>
      <c r="G84" s="52"/>
      <c r="H84" s="52"/>
      <c r="I84" s="53"/>
      <c r="J84" s="5">
        <f>(((E81-J83)^2+(G81-J83)^2+(I81-J83)^2)/2)^0.5</f>
        <v>1154.7005383792514</v>
      </c>
      <c r="K84" s="46"/>
    </row>
    <row r="85" spans="1:11" s="3" customFormat="1" ht="24" customHeight="1" x14ac:dyDescent="0.25">
      <c r="A85" s="34"/>
      <c r="B85" s="37"/>
      <c r="C85" s="40"/>
      <c r="D85" s="43"/>
      <c r="E85" s="51" t="s">
        <v>9</v>
      </c>
      <c r="F85" s="52"/>
      <c r="G85" s="52"/>
      <c r="H85" s="52"/>
      <c r="I85" s="53"/>
      <c r="J85" s="32">
        <f>(J84/J83)*100</f>
        <v>4.7453446782708966</v>
      </c>
      <c r="K85" s="46"/>
    </row>
    <row r="86" spans="1:11" s="3" customFormat="1" ht="32.25" customHeight="1" x14ac:dyDescent="0.25">
      <c r="A86" s="57" t="s">
        <v>43</v>
      </c>
      <c r="B86" s="58"/>
      <c r="C86" s="58"/>
      <c r="D86" s="58"/>
      <c r="E86" s="58"/>
      <c r="F86" s="58"/>
      <c r="G86" s="58"/>
      <c r="H86" s="58"/>
      <c r="I86" s="58"/>
      <c r="J86" s="58"/>
      <c r="K86" s="59"/>
    </row>
    <row r="87" spans="1:11" s="3" customFormat="1" ht="32.25" customHeight="1" x14ac:dyDescent="0.25">
      <c r="A87" s="33">
        <v>15</v>
      </c>
      <c r="B87" s="36" t="s">
        <v>44</v>
      </c>
      <c r="C87" s="39" t="s">
        <v>29</v>
      </c>
      <c r="D87" s="42">
        <v>1</v>
      </c>
      <c r="E87" s="26">
        <v>20000</v>
      </c>
      <c r="F87" s="25">
        <f>E87*D87</f>
        <v>20000</v>
      </c>
      <c r="G87" s="29">
        <v>24000</v>
      </c>
      <c r="H87" s="25">
        <f>G87*D87</f>
        <v>24000</v>
      </c>
      <c r="I87" s="30">
        <v>22000</v>
      </c>
      <c r="J87" s="28">
        <f>I87*D87</f>
        <v>22000</v>
      </c>
      <c r="K87" s="45">
        <f>ROUND(J88,2)</f>
        <v>22000</v>
      </c>
    </row>
    <row r="88" spans="1:11" s="3" customFormat="1" ht="32.25" customHeight="1" x14ac:dyDescent="0.25">
      <c r="A88" s="34"/>
      <c r="B88" s="37"/>
      <c r="C88" s="40"/>
      <c r="D88" s="43"/>
      <c r="E88" s="48" t="s">
        <v>16</v>
      </c>
      <c r="F88" s="49"/>
      <c r="G88" s="49"/>
      <c r="H88" s="49"/>
      <c r="I88" s="50"/>
      <c r="J88" s="5">
        <f>D87/3*(E87+G87+I87)</f>
        <v>22000</v>
      </c>
      <c r="K88" s="46"/>
    </row>
    <row r="89" spans="1:11" s="3" customFormat="1" ht="32.25" customHeight="1" x14ac:dyDescent="0.25">
      <c r="A89" s="34"/>
      <c r="B89" s="37"/>
      <c r="C89" s="40"/>
      <c r="D89" s="43"/>
      <c r="E89" s="51" t="s">
        <v>10</v>
      </c>
      <c r="F89" s="52"/>
      <c r="G89" s="52"/>
      <c r="H89" s="52"/>
      <c r="I89" s="53"/>
      <c r="J89" s="27">
        <f>(E87+G87+I87)/3</f>
        <v>22000</v>
      </c>
      <c r="K89" s="46"/>
    </row>
    <row r="90" spans="1:11" s="3" customFormat="1" ht="32.25" customHeight="1" x14ac:dyDescent="0.25">
      <c r="A90" s="34"/>
      <c r="B90" s="37"/>
      <c r="C90" s="40"/>
      <c r="D90" s="43"/>
      <c r="E90" s="51" t="s">
        <v>6</v>
      </c>
      <c r="F90" s="52"/>
      <c r="G90" s="52"/>
      <c r="H90" s="52"/>
      <c r="I90" s="53"/>
      <c r="J90" s="5">
        <f>(((E87-J89)^2+(G87-J89)^2+(I87-J89)^2)/2)^0.5</f>
        <v>2000</v>
      </c>
      <c r="K90" s="46"/>
    </row>
    <row r="91" spans="1:11" s="3" customFormat="1" ht="32.25" customHeight="1" thickBot="1" x14ac:dyDescent="0.3">
      <c r="A91" s="35"/>
      <c r="B91" s="38"/>
      <c r="C91" s="41"/>
      <c r="D91" s="44"/>
      <c r="E91" s="54" t="s">
        <v>9</v>
      </c>
      <c r="F91" s="55"/>
      <c r="G91" s="55"/>
      <c r="H91" s="55"/>
      <c r="I91" s="56"/>
      <c r="J91" s="6">
        <f>(J90/J89)*100</f>
        <v>9.0909090909090917</v>
      </c>
      <c r="K91" s="47"/>
    </row>
    <row r="92" spans="1:11" s="3" customFormat="1" ht="32.25" customHeight="1" x14ac:dyDescent="0.25">
      <c r="A92" s="33">
        <v>16</v>
      </c>
      <c r="B92" s="36" t="s">
        <v>45</v>
      </c>
      <c r="C92" s="39" t="s">
        <v>29</v>
      </c>
      <c r="D92" s="42">
        <v>2</v>
      </c>
      <c r="E92" s="26">
        <v>12000</v>
      </c>
      <c r="F92" s="25">
        <f>E92*D92</f>
        <v>24000</v>
      </c>
      <c r="G92" s="29">
        <v>14000</v>
      </c>
      <c r="H92" s="25">
        <f>G92*D92</f>
        <v>28000</v>
      </c>
      <c r="I92" s="30">
        <v>12000</v>
      </c>
      <c r="J92" s="28">
        <f>I92*D92</f>
        <v>24000</v>
      </c>
      <c r="K92" s="45">
        <v>25333.34</v>
      </c>
    </row>
    <row r="93" spans="1:11" s="3" customFormat="1" ht="32.25" customHeight="1" x14ac:dyDescent="0.25">
      <c r="A93" s="34"/>
      <c r="B93" s="37"/>
      <c r="C93" s="40"/>
      <c r="D93" s="43"/>
      <c r="E93" s="48" t="s">
        <v>16</v>
      </c>
      <c r="F93" s="49"/>
      <c r="G93" s="49"/>
      <c r="H93" s="49"/>
      <c r="I93" s="50"/>
      <c r="J93" s="5">
        <f>D92/3*(E92+G92+I92)</f>
        <v>25333.333333333332</v>
      </c>
      <c r="K93" s="46"/>
    </row>
    <row r="94" spans="1:11" s="3" customFormat="1" ht="32.25" customHeight="1" x14ac:dyDescent="0.25">
      <c r="A94" s="34"/>
      <c r="B94" s="37"/>
      <c r="C94" s="40"/>
      <c r="D94" s="43"/>
      <c r="E94" s="51" t="s">
        <v>10</v>
      </c>
      <c r="F94" s="52"/>
      <c r="G94" s="52"/>
      <c r="H94" s="52"/>
      <c r="I94" s="53"/>
      <c r="J94" s="27">
        <f>(E92+G92+I92)/3</f>
        <v>12666.666666666666</v>
      </c>
      <c r="K94" s="46"/>
    </row>
    <row r="95" spans="1:11" s="3" customFormat="1" ht="32.25" customHeight="1" x14ac:dyDescent="0.25">
      <c r="A95" s="34"/>
      <c r="B95" s="37"/>
      <c r="C95" s="40"/>
      <c r="D95" s="43"/>
      <c r="E95" s="51" t="s">
        <v>6</v>
      </c>
      <c r="F95" s="52"/>
      <c r="G95" s="52"/>
      <c r="H95" s="52"/>
      <c r="I95" s="53"/>
      <c r="J95" s="5">
        <f>(((E92-J94)^2+(G92-J94)^2+(I92-J94)^2)/2)^0.5</f>
        <v>1154.7005383792514</v>
      </c>
      <c r="K95" s="46"/>
    </row>
    <row r="96" spans="1:11" s="3" customFormat="1" ht="32.25" customHeight="1" thickBot="1" x14ac:dyDescent="0.3">
      <c r="A96" s="35"/>
      <c r="B96" s="38"/>
      <c r="C96" s="41"/>
      <c r="D96" s="44"/>
      <c r="E96" s="54" t="s">
        <v>9</v>
      </c>
      <c r="F96" s="55"/>
      <c r="G96" s="55"/>
      <c r="H96" s="55"/>
      <c r="I96" s="56"/>
      <c r="J96" s="6">
        <f>(J95/J94)*100</f>
        <v>9.1160568819414589</v>
      </c>
      <c r="K96" s="47"/>
    </row>
    <row r="97" spans="1:11" s="3" customFormat="1" ht="32.25" customHeight="1" x14ac:dyDescent="0.25">
      <c r="A97" s="33">
        <v>17</v>
      </c>
      <c r="B97" s="36" t="s">
        <v>46</v>
      </c>
      <c r="C97" s="39" t="s">
        <v>47</v>
      </c>
      <c r="D97" s="42">
        <v>1</v>
      </c>
      <c r="E97" s="26">
        <v>16000</v>
      </c>
      <c r="F97" s="25">
        <f>E97*D97</f>
        <v>16000</v>
      </c>
      <c r="G97" s="29">
        <v>20000</v>
      </c>
      <c r="H97" s="25">
        <f>G97*D97</f>
        <v>20000</v>
      </c>
      <c r="I97" s="30">
        <v>18000</v>
      </c>
      <c r="J97" s="28">
        <f>I97*D97</f>
        <v>18000</v>
      </c>
      <c r="K97" s="45">
        <f>ROUND(J98,2)</f>
        <v>18000</v>
      </c>
    </row>
    <row r="98" spans="1:11" s="3" customFormat="1" ht="32.25" customHeight="1" x14ac:dyDescent="0.25">
      <c r="A98" s="34"/>
      <c r="B98" s="37"/>
      <c r="C98" s="40"/>
      <c r="D98" s="43"/>
      <c r="E98" s="48" t="s">
        <v>16</v>
      </c>
      <c r="F98" s="49"/>
      <c r="G98" s="49"/>
      <c r="H98" s="49"/>
      <c r="I98" s="50"/>
      <c r="J98" s="5">
        <f>D97/3*(E97+G97+I97)</f>
        <v>18000</v>
      </c>
      <c r="K98" s="46"/>
    </row>
    <row r="99" spans="1:11" s="3" customFormat="1" ht="32.25" customHeight="1" x14ac:dyDescent="0.25">
      <c r="A99" s="34"/>
      <c r="B99" s="37"/>
      <c r="C99" s="40"/>
      <c r="D99" s="43"/>
      <c r="E99" s="51" t="s">
        <v>10</v>
      </c>
      <c r="F99" s="52"/>
      <c r="G99" s="52"/>
      <c r="H99" s="52"/>
      <c r="I99" s="53"/>
      <c r="J99" s="27">
        <f>(E97+G97+I97)/3</f>
        <v>18000</v>
      </c>
      <c r="K99" s="46"/>
    </row>
    <row r="100" spans="1:11" s="3" customFormat="1" ht="32.25" customHeight="1" x14ac:dyDescent="0.25">
      <c r="A100" s="34"/>
      <c r="B100" s="37"/>
      <c r="C100" s="40"/>
      <c r="D100" s="43"/>
      <c r="E100" s="51" t="s">
        <v>6</v>
      </c>
      <c r="F100" s="52"/>
      <c r="G100" s="52"/>
      <c r="H100" s="52"/>
      <c r="I100" s="53"/>
      <c r="J100" s="5">
        <f>(((E97-J99)^2+(G97-J99)^2+(I97-J99)^2)/2)^0.5</f>
        <v>2000</v>
      </c>
      <c r="K100" s="46"/>
    </row>
    <row r="101" spans="1:11" s="3" customFormat="1" ht="32.25" customHeight="1" thickBot="1" x14ac:dyDescent="0.3">
      <c r="A101" s="35"/>
      <c r="B101" s="38"/>
      <c r="C101" s="41"/>
      <c r="D101" s="44"/>
      <c r="E101" s="54" t="s">
        <v>9</v>
      </c>
      <c r="F101" s="55"/>
      <c r="G101" s="55"/>
      <c r="H101" s="55"/>
      <c r="I101" s="56"/>
      <c r="J101" s="6">
        <f>(J100/J99)*100</f>
        <v>11.111111111111111</v>
      </c>
      <c r="K101" s="47"/>
    </row>
    <row r="102" spans="1:11" s="3" customFormat="1" ht="32.25" customHeight="1" x14ac:dyDescent="0.25">
      <c r="A102" s="33">
        <v>18</v>
      </c>
      <c r="B102" s="36" t="s">
        <v>48</v>
      </c>
      <c r="C102" s="39" t="s">
        <v>29</v>
      </c>
      <c r="D102" s="42">
        <v>2</v>
      </c>
      <c r="E102" s="26">
        <v>7000</v>
      </c>
      <c r="F102" s="25">
        <f>E102*D102</f>
        <v>14000</v>
      </c>
      <c r="G102" s="29">
        <v>9000</v>
      </c>
      <c r="H102" s="25">
        <f>G102*D102</f>
        <v>18000</v>
      </c>
      <c r="I102" s="30">
        <v>8000</v>
      </c>
      <c r="J102" s="28">
        <f>I102*D102</f>
        <v>16000</v>
      </c>
      <c r="K102" s="45">
        <f>ROUND(J103,2)</f>
        <v>16000</v>
      </c>
    </row>
    <row r="103" spans="1:11" s="3" customFormat="1" ht="32.25" customHeight="1" x14ac:dyDescent="0.25">
      <c r="A103" s="34"/>
      <c r="B103" s="37"/>
      <c r="C103" s="40"/>
      <c r="D103" s="43"/>
      <c r="E103" s="48" t="s">
        <v>16</v>
      </c>
      <c r="F103" s="49"/>
      <c r="G103" s="49"/>
      <c r="H103" s="49"/>
      <c r="I103" s="50"/>
      <c r="J103" s="5">
        <f>D102/3*(E102+G102+I102)</f>
        <v>16000</v>
      </c>
      <c r="K103" s="46"/>
    </row>
    <row r="104" spans="1:11" s="3" customFormat="1" ht="32.25" customHeight="1" x14ac:dyDescent="0.25">
      <c r="A104" s="34"/>
      <c r="B104" s="37"/>
      <c r="C104" s="40"/>
      <c r="D104" s="43"/>
      <c r="E104" s="51" t="s">
        <v>10</v>
      </c>
      <c r="F104" s="52"/>
      <c r="G104" s="52"/>
      <c r="H104" s="52"/>
      <c r="I104" s="53"/>
      <c r="J104" s="27">
        <f>(E102+G102+I102)/3</f>
        <v>8000</v>
      </c>
      <c r="K104" s="46"/>
    </row>
    <row r="105" spans="1:11" s="3" customFormat="1" ht="32.25" customHeight="1" x14ac:dyDescent="0.25">
      <c r="A105" s="34"/>
      <c r="B105" s="37"/>
      <c r="C105" s="40"/>
      <c r="D105" s="43"/>
      <c r="E105" s="51" t="s">
        <v>6</v>
      </c>
      <c r="F105" s="52"/>
      <c r="G105" s="52"/>
      <c r="H105" s="52"/>
      <c r="I105" s="53"/>
      <c r="J105" s="5">
        <f>(((E102-J104)^2+(G102-J104)^2+(I102-J104)^2)/2)^0.5</f>
        <v>1000</v>
      </c>
      <c r="K105" s="46"/>
    </row>
    <row r="106" spans="1:11" s="3" customFormat="1" ht="32.25" customHeight="1" thickBot="1" x14ac:dyDescent="0.3">
      <c r="A106" s="35"/>
      <c r="B106" s="38"/>
      <c r="C106" s="41"/>
      <c r="D106" s="44"/>
      <c r="E106" s="54" t="s">
        <v>9</v>
      </c>
      <c r="F106" s="55"/>
      <c r="G106" s="55"/>
      <c r="H106" s="55"/>
      <c r="I106" s="56"/>
      <c r="J106" s="6">
        <f>(J105/J104)*100</f>
        <v>12.5</v>
      </c>
      <c r="K106" s="47"/>
    </row>
    <row r="107" spans="1:11" s="3" customFormat="1" ht="24" customHeight="1" x14ac:dyDescent="0.25">
      <c r="A107" s="33">
        <v>19</v>
      </c>
      <c r="B107" s="36" t="s">
        <v>32</v>
      </c>
      <c r="C107" s="39" t="s">
        <v>21</v>
      </c>
      <c r="D107" s="42">
        <v>1</v>
      </c>
      <c r="E107" s="26">
        <v>25000</v>
      </c>
      <c r="F107" s="25">
        <f>E107*D107</f>
        <v>25000</v>
      </c>
      <c r="G107" s="29">
        <v>25000</v>
      </c>
      <c r="H107" s="25">
        <f>G107*D107</f>
        <v>25000</v>
      </c>
      <c r="I107" s="30">
        <v>23000</v>
      </c>
      <c r="J107" s="28">
        <f>I107*D107</f>
        <v>23000</v>
      </c>
      <c r="K107" s="45">
        <f>ROUND(J108,2)</f>
        <v>24333.33</v>
      </c>
    </row>
    <row r="108" spans="1:11" s="3" customFormat="1" ht="24" customHeight="1" x14ac:dyDescent="0.25">
      <c r="A108" s="34"/>
      <c r="B108" s="37"/>
      <c r="C108" s="40"/>
      <c r="D108" s="43"/>
      <c r="E108" s="48" t="s">
        <v>16</v>
      </c>
      <c r="F108" s="49"/>
      <c r="G108" s="49"/>
      <c r="H108" s="49"/>
      <c r="I108" s="50"/>
      <c r="J108" s="5">
        <f>D107/3*(E107+G107+I107)</f>
        <v>24333.333333333332</v>
      </c>
      <c r="K108" s="46"/>
    </row>
    <row r="109" spans="1:11" s="3" customFormat="1" ht="24" customHeight="1" x14ac:dyDescent="0.25">
      <c r="A109" s="34"/>
      <c r="B109" s="37"/>
      <c r="C109" s="40"/>
      <c r="D109" s="43"/>
      <c r="E109" s="51" t="s">
        <v>10</v>
      </c>
      <c r="F109" s="52"/>
      <c r="G109" s="52"/>
      <c r="H109" s="52"/>
      <c r="I109" s="53"/>
      <c r="J109" s="27">
        <f>(E107+G107+I107)/3</f>
        <v>24333.333333333332</v>
      </c>
      <c r="K109" s="46"/>
    </row>
    <row r="110" spans="1:11" s="3" customFormat="1" ht="24" customHeight="1" x14ac:dyDescent="0.25">
      <c r="A110" s="34"/>
      <c r="B110" s="37"/>
      <c r="C110" s="40"/>
      <c r="D110" s="43"/>
      <c r="E110" s="51" t="s">
        <v>6</v>
      </c>
      <c r="F110" s="52"/>
      <c r="G110" s="52"/>
      <c r="H110" s="52"/>
      <c r="I110" s="53"/>
      <c r="J110" s="5">
        <f>(((E107-J109)^2+(G107-J109)^2+(I107-J109)^2)/2)^0.5</f>
        <v>1154.7005383792514</v>
      </c>
      <c r="K110" s="46"/>
    </row>
    <row r="111" spans="1:11" s="3" customFormat="1" ht="24" customHeight="1" thickBot="1" x14ac:dyDescent="0.3">
      <c r="A111" s="35"/>
      <c r="B111" s="38"/>
      <c r="C111" s="41"/>
      <c r="D111" s="44"/>
      <c r="E111" s="54" t="s">
        <v>9</v>
      </c>
      <c r="F111" s="55"/>
      <c r="G111" s="55"/>
      <c r="H111" s="55"/>
      <c r="I111" s="56"/>
      <c r="J111" s="6">
        <f>(J110/J109)*100</f>
        <v>4.7453446782708966</v>
      </c>
      <c r="K111" s="47"/>
    </row>
    <row r="112" spans="1:11" ht="23.25" customHeight="1" x14ac:dyDescent="0.25">
      <c r="A112" s="84" t="s">
        <v>12</v>
      </c>
      <c r="B112" s="73"/>
      <c r="C112" s="73" t="s">
        <v>13</v>
      </c>
      <c r="D112" s="73"/>
      <c r="E112" s="73"/>
      <c r="F112" s="73"/>
      <c r="G112" s="73"/>
      <c r="H112" s="73"/>
      <c r="I112" s="73"/>
      <c r="J112" s="74"/>
      <c r="K112" s="10">
        <v>412166.66</v>
      </c>
    </row>
    <row r="113" spans="1:11" ht="64.5" customHeight="1" x14ac:dyDescent="0.3">
      <c r="A113" s="83" t="s">
        <v>49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</row>
    <row r="114" spans="1:11" ht="18.75" x14ac:dyDescent="0.25">
      <c r="A114" s="11"/>
      <c r="B114" s="17"/>
      <c r="C114" s="11"/>
      <c r="D114" s="22"/>
      <c r="E114" s="11"/>
      <c r="F114" s="11"/>
      <c r="G114" s="11"/>
      <c r="H114" s="11"/>
      <c r="I114" s="11"/>
      <c r="J114" s="11"/>
      <c r="K114" s="11"/>
    </row>
    <row r="115" spans="1:11" ht="18.75" customHeight="1" x14ac:dyDescent="0.3">
      <c r="A115" s="75" t="s">
        <v>18</v>
      </c>
      <c r="B115" s="75"/>
      <c r="C115" s="75"/>
      <c r="D115" s="75"/>
      <c r="E115" s="75"/>
      <c r="F115" s="75"/>
      <c r="G115" s="75"/>
      <c r="H115" s="75"/>
      <c r="I115" s="76" t="s">
        <v>22</v>
      </c>
      <c r="J115" s="76"/>
      <c r="K115" s="76"/>
    </row>
    <row r="118" spans="1:11" x14ac:dyDescent="0.25">
      <c r="K118" s="24"/>
    </row>
  </sheetData>
  <mergeCells count="200">
    <mergeCell ref="C112:J112"/>
    <mergeCell ref="A115:H115"/>
    <mergeCell ref="I115:K115"/>
    <mergeCell ref="D11:D12"/>
    <mergeCell ref="C11:C12"/>
    <mergeCell ref="B11:B12"/>
    <mergeCell ref="A11:A12"/>
    <mergeCell ref="A113:K113"/>
    <mergeCell ref="A112:B112"/>
    <mergeCell ref="E11:F11"/>
    <mergeCell ref="G11:H11"/>
    <mergeCell ref="I11:J11"/>
    <mergeCell ref="A107:A111"/>
    <mergeCell ref="B107:B111"/>
    <mergeCell ref="C107:C111"/>
    <mergeCell ref="D107:D111"/>
    <mergeCell ref="K107:K111"/>
    <mergeCell ref="E108:I108"/>
    <mergeCell ref="E109:I109"/>
    <mergeCell ref="E110:I110"/>
    <mergeCell ref="E111:I111"/>
    <mergeCell ref="E9:J9"/>
    <mergeCell ref="E10:F10"/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G10:H10"/>
    <mergeCell ref="I10:J10"/>
    <mergeCell ref="A19:A23"/>
    <mergeCell ref="B19:B23"/>
    <mergeCell ref="C19:C23"/>
    <mergeCell ref="D19:D23"/>
    <mergeCell ref="A24:A28"/>
    <mergeCell ref="B24:B28"/>
    <mergeCell ref="C24:C28"/>
    <mergeCell ref="D24:D28"/>
    <mergeCell ref="B13:K13"/>
    <mergeCell ref="K14:K18"/>
    <mergeCell ref="E15:I15"/>
    <mergeCell ref="E16:I16"/>
    <mergeCell ref="E17:I17"/>
    <mergeCell ref="E18:I18"/>
    <mergeCell ref="A14:A18"/>
    <mergeCell ref="B14:B18"/>
    <mergeCell ref="C14:C18"/>
    <mergeCell ref="D14:D18"/>
    <mergeCell ref="K24:K28"/>
    <mergeCell ref="E25:I25"/>
    <mergeCell ref="E26:I26"/>
    <mergeCell ref="E27:I27"/>
    <mergeCell ref="E28:I28"/>
    <mergeCell ref="K19:K23"/>
    <mergeCell ref="E20:I20"/>
    <mergeCell ref="E21:I21"/>
    <mergeCell ref="E22:I22"/>
    <mergeCell ref="E23:I23"/>
    <mergeCell ref="A29:A33"/>
    <mergeCell ref="B29:B33"/>
    <mergeCell ref="C29:C33"/>
    <mergeCell ref="D29:D33"/>
    <mergeCell ref="K29:K33"/>
    <mergeCell ref="E30:I30"/>
    <mergeCell ref="E31:I31"/>
    <mergeCell ref="E32:I32"/>
    <mergeCell ref="E33:I33"/>
    <mergeCell ref="A34:K34"/>
    <mergeCell ref="A35:A39"/>
    <mergeCell ref="B35:B39"/>
    <mergeCell ref="C35:C39"/>
    <mergeCell ref="D35:D39"/>
    <mergeCell ref="K35:K39"/>
    <mergeCell ref="E36:I36"/>
    <mergeCell ref="E37:I37"/>
    <mergeCell ref="E38:I38"/>
    <mergeCell ref="E39:I39"/>
    <mergeCell ref="A40:A44"/>
    <mergeCell ref="B40:B44"/>
    <mergeCell ref="C40:C44"/>
    <mergeCell ref="D40:D44"/>
    <mergeCell ref="K40:K44"/>
    <mergeCell ref="E41:I41"/>
    <mergeCell ref="E42:I42"/>
    <mergeCell ref="E43:I43"/>
    <mergeCell ref="E44:I44"/>
    <mergeCell ref="A45:A49"/>
    <mergeCell ref="B45:B49"/>
    <mergeCell ref="C45:C49"/>
    <mergeCell ref="D45:D49"/>
    <mergeCell ref="K45:K49"/>
    <mergeCell ref="E46:I46"/>
    <mergeCell ref="E47:I47"/>
    <mergeCell ref="E48:I48"/>
    <mergeCell ref="E49:I49"/>
    <mergeCell ref="A50:A54"/>
    <mergeCell ref="B50:B54"/>
    <mergeCell ref="C50:C54"/>
    <mergeCell ref="D50:D54"/>
    <mergeCell ref="K50:K54"/>
    <mergeCell ref="E51:I51"/>
    <mergeCell ref="E52:I52"/>
    <mergeCell ref="E53:I53"/>
    <mergeCell ref="E54:I54"/>
    <mergeCell ref="A55:A59"/>
    <mergeCell ref="B55:B59"/>
    <mergeCell ref="C55:C59"/>
    <mergeCell ref="D55:D59"/>
    <mergeCell ref="K55:K59"/>
    <mergeCell ref="E56:I56"/>
    <mergeCell ref="E57:I57"/>
    <mergeCell ref="E58:I58"/>
    <mergeCell ref="E59:I59"/>
    <mergeCell ref="A60:K60"/>
    <mergeCell ref="A61:A65"/>
    <mergeCell ref="B61:B65"/>
    <mergeCell ref="C61:C65"/>
    <mergeCell ref="D61:D65"/>
    <mergeCell ref="K61:K65"/>
    <mergeCell ref="E62:I62"/>
    <mergeCell ref="E63:I63"/>
    <mergeCell ref="E64:I64"/>
    <mergeCell ref="E65:I65"/>
    <mergeCell ref="A66:A70"/>
    <mergeCell ref="B66:B70"/>
    <mergeCell ref="C66:C70"/>
    <mergeCell ref="D66:D70"/>
    <mergeCell ref="K66:K70"/>
    <mergeCell ref="E67:I67"/>
    <mergeCell ref="E68:I68"/>
    <mergeCell ref="E69:I69"/>
    <mergeCell ref="E70:I70"/>
    <mergeCell ref="A71:A75"/>
    <mergeCell ref="B71:B75"/>
    <mergeCell ref="C71:C75"/>
    <mergeCell ref="D71:D75"/>
    <mergeCell ref="K71:K75"/>
    <mergeCell ref="E72:I72"/>
    <mergeCell ref="E73:I73"/>
    <mergeCell ref="E74:I74"/>
    <mergeCell ref="E75:I75"/>
    <mergeCell ref="A76:A80"/>
    <mergeCell ref="B76:B80"/>
    <mergeCell ref="C76:C80"/>
    <mergeCell ref="D76:D80"/>
    <mergeCell ref="K76:K80"/>
    <mergeCell ref="E77:I77"/>
    <mergeCell ref="E78:I78"/>
    <mergeCell ref="E79:I79"/>
    <mergeCell ref="E80:I80"/>
    <mergeCell ref="A81:A85"/>
    <mergeCell ref="B81:B85"/>
    <mergeCell ref="C81:C85"/>
    <mergeCell ref="D81:D85"/>
    <mergeCell ref="K81:K85"/>
    <mergeCell ref="E82:I82"/>
    <mergeCell ref="E83:I83"/>
    <mergeCell ref="E84:I84"/>
    <mergeCell ref="E85:I85"/>
    <mergeCell ref="A86:K86"/>
    <mergeCell ref="A87:A91"/>
    <mergeCell ref="B87:B91"/>
    <mergeCell ref="C87:C91"/>
    <mergeCell ref="D87:D91"/>
    <mergeCell ref="K87:K91"/>
    <mergeCell ref="E88:I88"/>
    <mergeCell ref="E89:I89"/>
    <mergeCell ref="E90:I90"/>
    <mergeCell ref="E91:I91"/>
    <mergeCell ref="A97:A101"/>
    <mergeCell ref="B97:B101"/>
    <mergeCell ref="C97:C101"/>
    <mergeCell ref="D97:D101"/>
    <mergeCell ref="K97:K101"/>
    <mergeCell ref="E98:I98"/>
    <mergeCell ref="E99:I99"/>
    <mergeCell ref="E100:I100"/>
    <mergeCell ref="E101:I101"/>
    <mergeCell ref="A92:A96"/>
    <mergeCell ref="B92:B96"/>
    <mergeCell ref="C92:C96"/>
    <mergeCell ref="D92:D96"/>
    <mergeCell ref="K92:K96"/>
    <mergeCell ref="E93:I93"/>
    <mergeCell ref="E94:I94"/>
    <mergeCell ref="E95:I95"/>
    <mergeCell ref="E96:I96"/>
    <mergeCell ref="A102:A106"/>
    <mergeCell ref="B102:B106"/>
    <mergeCell ref="C102:C106"/>
    <mergeCell ref="D102:D106"/>
    <mergeCell ref="K102:K106"/>
    <mergeCell ref="E103:I103"/>
    <mergeCell ref="E104:I104"/>
    <mergeCell ref="E105:I105"/>
    <mergeCell ref="E106:I106"/>
  </mergeCells>
  <pageMargins left="0.51181102362204722" right="0.23622047244094491" top="0" bottom="0.39370078740157483" header="0" footer="0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Старший инженер - Напруткина В. Ю.</cp:lastModifiedBy>
  <cp:lastPrinted>2026-07-16T07:57:22Z</cp:lastPrinted>
  <dcterms:created xsi:type="dcterms:W3CDTF">2014-08-11T05:57:44Z</dcterms:created>
  <dcterms:modified xsi:type="dcterms:W3CDTF">2026-09-01T14:11:22Z</dcterms:modified>
</cp:coreProperties>
</file>