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Якубовский\Распределение денег\Обоснование 2026\МОБ\Фонарь\"/>
    </mc:Choice>
  </mc:AlternateContent>
  <xr:revisionPtr revIDLastSave="0" documentId="13_ncr:1_{D851BFB5-98C9-49C6-BB54-225053AEE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УКЦИОН" sheetId="1" r:id="rId1"/>
  </sheets>
  <definedNames>
    <definedName name="_xlnm.Print_Titles" localSheetId="0">АУКЦИОН!$6:$7</definedName>
    <definedName name="_xlnm.Print_Area" localSheetId="0">АУКЦИОН!$A$1:$N$14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l="1"/>
  <c r="K8" i="1" s="1"/>
  <c r="L8" i="1"/>
  <c r="M8" i="1" l="1"/>
  <c r="N8" i="1" s="1"/>
  <c r="N9" i="1" l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<sst xmlns="http://schemas.openxmlformats.org/spreadsheetml/2006/main" count="27" uniqueCount="27">
  <si>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</si>
  <si>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Используется информация, полученная по ранее направленным запросам заказчика о предоставлении ценовой информации от поставщиков, осуществляющих  поставку товаров, планируемых к закупкам.</t>
  </si>
  <si>
    <t>Используемый метод определения НМЦК :</t>
  </si>
  <si>
    <t>метод сопоставимых рыночных цен (анализа рынка) в соответствии с п.4 ч.1 ст.93 Федерального закона от 05.04.2013 №44-ФЗ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</si>
  <si>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</si>
  <si>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</si>
  <si>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</si>
  <si>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</si>
  <si>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</si>
  <si>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</si>
  <si>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</si>
  <si>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</si>
  <si>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</si>
  <si>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</si>
  <si>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 контракта с учетом количества товара (руб.)</t>
  </si>
  <si>
    <t xml:space="preserve">  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</si>
  <si>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</si>
  <si>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Наименование объекта закупки</t>
  </si>
  <si>
    <t>КП №1</t>
  </si>
  <si>
    <t>КП №2</t>
  </si>
  <si>
    <t>КП №3</t>
  </si>
  <si>
    <t>Штука</t>
  </si>
  <si>
    <r>
      <t xml:space="preserve">коэффициент вариации цен V (%)           </t>
    </r>
    <r>
      <rPr>
        <i/>
        <sz val="14"/>
        <rFont val="Times New Roman"/>
        <family val="1"/>
        <charset val="204"/>
      </rPr>
      <t xml:space="preserve">         (не должен превышать 33%)</t>
    </r>
  </si>
  <si>
    <r>
      <rPr>
        <b/>
        <sz val="14"/>
        <rFont val="Times New Roman"/>
        <family val="1"/>
        <charset val="204"/>
      </rPr>
      <t>Расчет Н(М)ЦК по формуле</t>
    </r>
    <r>
      <rPr>
        <sz val="14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</si>
  <si>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Фонарь</t>
  </si>
  <si>
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 14 000,00 рублей.</t>
  </si>
  <si>
    <t>на  поставку фонарей для нужд Главного управления МЧС России по г. Севастополю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</si>
</sst>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wrapText="1"/>
    </xf>
    <xf numFmtId="0" fontId="9" fillId="0" borderId="0" xfId="0" applyFont="1"/>
    <xf numFmtId="0" fontId="4" fillId="0" borderId="1" xfId="0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6</xdr:row>
      <xdr:rowOff>1190625</xdr:rowOff>
    </xdr:from>
    <xdr:to>
      <xdr:col>10</xdr:col>
      <xdr:colOff>1171575</xdr:colOff>
      <xdr:row>6</xdr:row>
      <xdr:rowOff>1543050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24900" y="3771900"/>
          <a:ext cx="1162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6</xdr:row>
      <xdr:rowOff>638175</xdr:rowOff>
    </xdr:from>
    <xdr:to>
      <xdr:col>9</xdr:col>
      <xdr:colOff>1028700</xdr:colOff>
      <xdr:row>6</xdr:row>
      <xdr:rowOff>1076325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43600" y="32480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1038225</xdr:colOff>
      <xdr:row>6</xdr:row>
      <xdr:rowOff>1219200</xdr:rowOff>
    </xdr:from>
    <xdr:to>
      <xdr:col>11</xdr:col>
      <xdr:colOff>2524125</xdr:colOff>
      <xdr:row>6</xdr:row>
      <xdr:rowOff>1581150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44100" y="40767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981075</xdr:colOff>
      <xdr:row>6</xdr:row>
      <xdr:rowOff>1000125</xdr:rowOff>
    </xdr:from>
    <xdr:to>
      <xdr:col>11</xdr:col>
      <xdr:colOff>1133475</xdr:colOff>
      <xdr:row>6</xdr:row>
      <xdr:rowOff>1228725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86950" y="3857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14"/>
  <sheetViews>
    <sheetView tabSelected="1" view="pageBreakPreview" zoomScale="70" zoomScaleSheetLayoutView="70" workbookViewId="0">
      <selection activeCell="A13" sqref="A13:N13"/>
    </sheetView>
  </sheetViews>
  <sheetFormatPr defaultRowHeight="12.75" x14ac:dyDescent="0.2"/>
  <cols>
    <col min="1" max="1" width="5" style="4" customWidth="1"/>
    <col min="2" max="2" width="48" style="4" customWidth="1"/>
    <col min="3" max="3" width="17.42578125" style="4" customWidth="1"/>
    <col min="4" max="4" width="10.140625" style="4" customWidth="1"/>
    <col min="5" max="5" width="13.28515625" style="4" customWidth="1"/>
    <col min="6" max="6" width="11.28515625" style="4" customWidth="1"/>
    <col min="7" max="7" width="11.42578125" style="4" customWidth="1"/>
    <col min="8" max="8" width="4.7109375" style="4" customWidth="1"/>
    <col min="9" max="9" width="11.5703125" style="4" customWidth="1"/>
    <col min="10" max="10" width="17.5703125" style="4" customWidth="1"/>
    <col min="11" max="11" width="17.7109375" style="4" customWidth="1"/>
    <col min="12" max="12" width="49" style="4" customWidth="1"/>
    <col min="13" max="13" width="10.42578125" style="4" customWidth="1"/>
    <col min="14" max="14" width="15.28515625" style="4" customWidth="1"/>
    <col min="15" max="16384" width="9.140625" style="4"/>
  </cols>
  <sheetData>
    <row r="1" spans="1:14" s="1" customFormat="1" ht="20.2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20.25" customHeight="1" x14ac:dyDescent="0.3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" customFormat="1" ht="15.75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1" customFormat="1" ht="15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37.5" x14ac:dyDescent="0.3">
      <c r="A5" s="3"/>
      <c r="B5" s="11" t="s">
        <v>2</v>
      </c>
      <c r="C5" s="40" t="s">
        <v>3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s="10" customFormat="1" ht="46.5" customHeight="1" x14ac:dyDescent="0.25">
      <c r="A6" s="33" t="s">
        <v>4</v>
      </c>
      <c r="B6" s="33" t="s">
        <v>17</v>
      </c>
      <c r="C6" s="34" t="s">
        <v>5</v>
      </c>
      <c r="D6" s="34" t="s">
        <v>6</v>
      </c>
      <c r="E6" s="36" t="s">
        <v>7</v>
      </c>
      <c r="F6" s="37"/>
      <c r="G6" s="37"/>
      <c r="H6" s="38" t="s">
        <v>8</v>
      </c>
      <c r="I6" s="41" t="s">
        <v>9</v>
      </c>
      <c r="J6" s="41"/>
      <c r="K6" s="41"/>
      <c r="L6" s="33" t="s">
        <v>10</v>
      </c>
      <c r="M6" s="33"/>
      <c r="N6" s="33"/>
    </row>
    <row r="7" spans="1:14" s="10" customFormat="1" ht="136.5" customHeight="1" thickBot="1" x14ac:dyDescent="0.3">
      <c r="A7" s="34"/>
      <c r="B7" s="34"/>
      <c r="C7" s="35"/>
      <c r="D7" s="35"/>
      <c r="E7" s="15" t="s">
        <v>18</v>
      </c>
      <c r="F7" s="15" t="s">
        <v>19</v>
      </c>
      <c r="G7" s="16" t="s">
        <v>20</v>
      </c>
      <c r="H7" s="39"/>
      <c r="I7" s="17" t="s">
        <v>11</v>
      </c>
      <c r="J7" s="17" t="s">
        <v>12</v>
      </c>
      <c r="K7" s="17" t="s">
        <v>22</v>
      </c>
      <c r="L7" s="18" t="s">
        <v>23</v>
      </c>
      <c r="M7" s="17" t="s">
        <v>13</v>
      </c>
      <c r="N7" s="17" t="s">
        <v>14</v>
      </c>
    </row>
    <row r="8" spans="1:14" s="10" customFormat="1" ht="19.5" thickBot="1" x14ac:dyDescent="0.3">
      <c r="A8" s="19">
        <v>1</v>
      </c>
      <c r="B8" s="20" t="s">
        <v>24</v>
      </c>
      <c r="C8" s="13" t="s">
        <v>21</v>
      </c>
      <c r="D8" s="21">
        <v>5</v>
      </c>
      <c r="E8" s="14">
        <v>2900</v>
      </c>
      <c r="F8" s="14">
        <v>3000</v>
      </c>
      <c r="G8" s="14">
        <v>2800</v>
      </c>
      <c r="H8" s="19"/>
      <c r="I8" s="22">
        <f t="shared" ref="I8" si="0">AVERAGE(E8:G8)</f>
        <v>2900</v>
      </c>
      <c r="J8" s="22">
        <f t="shared" ref="J8" si="1">SQRT(((SUM((POWER(F8-I8,2)),(POWER(E8-I8,2)),(POWER(G8-I8,2)))/(3-1))))</f>
        <v>100</v>
      </c>
      <c r="K8" s="22">
        <f t="shared" ref="K8" si="2">J8/I8*100</f>
        <v>3.4482758620689653</v>
      </c>
      <c r="L8" s="23">
        <f t="shared" ref="L8" si="3">((D8/3)*(SUM(E8:G8)))</f>
        <v>14500</v>
      </c>
      <c r="M8" s="22">
        <f>ROUND(L8/D8,2)</f>
        <v>2900</v>
      </c>
      <c r="N8" s="22">
        <f t="shared" ref="N8" si="4">M8*D8</f>
        <v>14500</v>
      </c>
    </row>
    <row r="9" spans="1:14" s="5" customFormat="1" ht="20.100000000000001" customHeight="1" thickBot="1" x14ac:dyDescent="0.3">
      <c r="A9" s="24"/>
      <c r="B9" s="25"/>
      <c r="C9" s="24"/>
      <c r="D9" s="24"/>
      <c r="E9" s="26"/>
      <c r="F9" s="26"/>
      <c r="G9" s="26"/>
      <c r="H9" s="26"/>
      <c r="I9" s="27"/>
      <c r="J9" s="28"/>
      <c r="K9" s="28"/>
      <c r="L9" s="27"/>
      <c r="M9" s="27"/>
      <c r="N9" s="12">
        <f>SUM(N8:N8)</f>
        <v>14500</v>
      </c>
    </row>
    <row r="10" spans="1:14" s="6" customFormat="1" ht="15.75" x14ac:dyDescent="0.25">
      <c r="B10" s="7"/>
      <c r="C10" s="7"/>
      <c r="D10" s="7"/>
      <c r="E10" s="7"/>
      <c r="F10" s="7"/>
      <c r="G10" s="7"/>
      <c r="H10" s="7"/>
      <c r="J10" s="7"/>
      <c r="K10" s="7"/>
      <c r="L10" s="7" t="s">
        <v>15</v>
      </c>
      <c r="M10" s="7"/>
      <c r="N10" s="8"/>
    </row>
    <row r="11" spans="1:14" s="6" customFormat="1" ht="17.25" customHeight="1" x14ac:dyDescent="0.25">
      <c r="A11" s="30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s="6" customFormat="1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84.75" customHeight="1" x14ac:dyDescent="0.25">
      <c r="A13" s="29" t="s">
        <v>16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</sheetData>
  <mergeCells count="14">
    <mergeCell ref="A13:N13"/>
    <mergeCell ref="A11:N11"/>
    <mergeCell ref="A1:N1"/>
    <mergeCell ref="A3:N3"/>
    <mergeCell ref="A6:A7"/>
    <mergeCell ref="B6:B7"/>
    <mergeCell ref="C6:C7"/>
    <mergeCell ref="D6:D7"/>
    <mergeCell ref="E6:G6"/>
    <mergeCell ref="H6:H7"/>
    <mergeCell ref="A2:N2"/>
    <mergeCell ref="C5:N5"/>
    <mergeCell ref="I6:K6"/>
    <mergeCell ref="L6:N6"/>
  </mergeCells>
  <pageMargins left="0.78740157480314965" right="0.39370078740157483" top="0.78740157480314965" bottom="0.19685039370078741" header="0.23622047244094491" footer="0.23622047244094491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Professional</cp:lastModifiedBy>
  <cp:lastPrinted>2026-05-12T17:51:17Z</cp:lastPrinted>
  <dcterms:created xsi:type="dcterms:W3CDTF">2022-03-03T07:31:44Z</dcterms:created>
  <dcterms:modified xsi:type="dcterms:W3CDTF">2026-05-18T16:58:06Z</dcterms:modified>
</cp:coreProperties>
</file>