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75" windowHeight="11835"/>
  </bookViews>
  <sheets>
    <sheet name="НМЦК" sheetId="1" r:id="rId1"/>
  </sheets>
  <definedNames>
    <definedName name="_xlnm.Print_Area" localSheetId="0">НМЦК!$A$1:$L$16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K7" i="1" s="1"/>
  <c r="L7" i="1" s="1"/>
  <c r="J8" i="1"/>
  <c r="K8" i="1" s="1"/>
  <c r="L8" i="1" s="1"/>
  <c r="J6" i="1" l="1"/>
  <c r="K6" i="1" s="1"/>
  <c r="L6" i="1" s="1"/>
</calcChain>
</file>

<file path=xl/sharedStrings.xml><?xml version="1.0" encoding="utf-8"?>
<sst xmlns="http://schemas.openxmlformats.org/spreadsheetml/2006/main" count="31" uniqueCount="27">
  <si>
    <t>№ п/п</t>
  </si>
  <si>
    <t>Наименование объекта закупки</t>
  </si>
  <si>
    <t>Ед.изм.</t>
  </si>
  <si>
    <t>Кол-во</t>
  </si>
  <si>
    <t>литр</t>
  </si>
  <si>
    <t xml:space="preserve"> Коэффициент применяется при предоставлении отсрочки платежа, если такое условие предусмотрено проектом контрака согласно условиям контракта                                                                          (п.7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бензин, утвержденного Приказом ФАС России от 22.11.2024 N 894/24)</t>
  </si>
  <si>
    <t>Информация с сайта: https://cbr.ru/hd_base/KeyRate/</t>
  </si>
  <si>
    <t xml:space="preserve">Средняя потребительская цена товара в рублях за литр
</t>
  </si>
  <si>
    <t>Количеством месяцев поставки или количество месяцев исполнения контракта (N), единиц</t>
  </si>
  <si>
    <t>Определяется исходя из условий контракта</t>
  </si>
  <si>
    <t xml:space="preserve">расчет по формуле Кодс = (Кцб/100)/12*N+1
</t>
  </si>
  <si>
    <t>Ставка рефинансирования (Кцб), в %</t>
  </si>
  <si>
    <t xml:space="preserve"> Коэффициент стоимости отвлечения денежных средств                 (Кодс)
</t>
  </si>
  <si>
    <t xml:space="preserve">Определяется по формуле=Средняя потребительская цена товара в рублях за литр*Коэффициент стоимости отвлечения денежных средств* количество топлива  </t>
  </si>
  <si>
    <t>ИТОГО</t>
  </si>
  <si>
    <t xml:space="preserve">Пунктом 7 Приказа ФАС России установлено, что дополнительно с учетом условий поставки Товара, в том числе сроков и объемов поставки, наличия авансирования, порядка расчетов за поставленный Товар, могут применяться коэффициенты стоимости отвлечения денежных средств при предоставлении отсрочки платежа в размере текущей ставки рефинансирования Банка России и коэффициент перехода на сезонный вид продукции, рассчитанный на основании статистических данных аналогичного периода поставки предыдущего года
В настоящем расчете применяется Коэффициент отвлечения денежных средств:
Кодс = (Кцб/100)/12*N + 1
Где Кодс – коэффициент отвлечения денежных средств
Кцб –ключевая ставка на момент расчета, %
N - количеством месяцев поставки или количество месяцев исполнения контракта
</t>
  </si>
  <si>
    <t>Начальная цена за единицу товара</t>
  </si>
  <si>
    <t xml:space="preserve">Определяется по формуле=Средняя потребительская цена товара в рублях за литр*Коэффициент стоимости отвлечения денежных средств  </t>
  </si>
  <si>
    <r>
      <rPr>
        <b/>
        <sz val="11"/>
        <color theme="1"/>
        <rFont val="Times New Roman"/>
        <family val="1"/>
        <charset val="204"/>
      </rPr>
      <t>НМЦК, Начальная цена и Цена контракта при поставках Товара</t>
    </r>
    <r>
      <rPr>
        <sz val="11"/>
        <color theme="1"/>
        <rFont val="Times New Roman"/>
        <family val="1"/>
        <charset val="204"/>
      </rPr>
      <t xml:space="preserve"> в</t>
    </r>
    <r>
      <rPr>
        <b/>
        <sz val="11"/>
        <color theme="1"/>
        <rFont val="Times New Roman"/>
        <family val="1"/>
        <charset val="204"/>
      </rPr>
      <t xml:space="preserve"> рублях</t>
    </r>
    <r>
      <rPr>
        <sz val="11"/>
        <color theme="1"/>
        <rFont val="Times New Roman"/>
        <family val="1"/>
        <charset val="204"/>
      </rPr>
      <t xml:space="preserve">
</t>
    </r>
  </si>
  <si>
    <t>Бензин АИ-95</t>
  </si>
  <si>
    <t>Данные Федеральной службы государственной статистики о потребительсуих ценах на нефтепродукты 
(п.6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бензин, утвержденного Приказом ФАС России от 22.11.2024 N 894/24)</t>
  </si>
  <si>
    <t>Республика Алтай</t>
  </si>
  <si>
    <t>Бензин АИ-92</t>
  </si>
  <si>
    <t>Дизельное топливо</t>
  </si>
  <si>
    <t>Обоснование НМЦК на поставку ГСМ  Республика Алтай (Сибирский ФО)</t>
  </si>
  <si>
    <t xml:space="preserve">Расчет произведен на основании Приказа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ФАС России)
Заказчик производит анализ рынка на основании предоставляемых данных Федеральной службы государственной статистики о потребительских ценах на нефтепродукты </t>
  </si>
  <si>
    <t>Информация с сайта https://https://rosstat.gov.ru/storage/mediabank/83_03-06-2026.html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</si>
</sst>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/>
    <xf numFmtId="0" fontId="6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/>
    <xf numFmtId="0" fontId="2" fillId="0" borderId="16" xfId="0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0" xfId="1"/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r.ru/hd_base/KeyR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80" zoomScaleNormal="80" workbookViewId="0">
      <selection activeCell="K8" sqref="K8"/>
    </sheetView>
  </sheetViews>
  <sheetFormatPr defaultRowHeight="15" x14ac:dyDescent="0.25"/>
  <cols>
    <col min="1" max="1" width="19.28515625" style="4" customWidth="1"/>
    <col min="2" max="2" width="17.42578125" style="4" customWidth="1"/>
    <col min="3" max="6" width="9.140625" style="4"/>
    <col min="7" max="7" width="37" style="4" customWidth="1"/>
    <col min="8" max="9" width="20.42578125" style="4" customWidth="1"/>
    <col min="10" max="10" width="30.42578125" style="4" customWidth="1"/>
    <col min="11" max="11" width="31.85546875" style="23" customWidth="1"/>
    <col min="12" max="12" width="40.28515625" style="4" customWidth="1"/>
    <col min="13" max="13" width="14.28515625" style="4" customWidth="1"/>
    <col min="14" max="14" width="12.42578125" style="4" bestFit="1" customWidth="1"/>
    <col min="15" max="15" width="26.140625" style="4" customWidth="1"/>
    <col min="16" max="16384" width="9.140625" style="4"/>
  </cols>
  <sheetData>
    <row r="1" spans="1:17" ht="48.75" customHeight="1" x14ac:dyDescent="0.25">
      <c r="B1" s="32" t="s">
        <v>24</v>
      </c>
      <c r="C1" s="32"/>
      <c r="D1" s="32"/>
      <c r="E1" s="32"/>
      <c r="F1" s="32"/>
      <c r="G1" s="32"/>
      <c r="H1" s="33"/>
      <c r="I1" s="6"/>
      <c r="J1" s="44"/>
      <c r="K1" s="44"/>
      <c r="L1" s="44"/>
      <c r="M1" s="44"/>
      <c r="N1" s="44"/>
      <c r="O1" s="44"/>
      <c r="P1" s="51"/>
      <c r="Q1" s="51"/>
    </row>
    <row r="2" spans="1:17" ht="65.25" customHeight="1" thickBot="1" x14ac:dyDescent="0.3">
      <c r="B2" s="52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44"/>
      <c r="N2" s="44"/>
      <c r="O2" s="44"/>
      <c r="P2" s="51"/>
      <c r="Q2" s="51"/>
    </row>
    <row r="3" spans="1:17" ht="70.5" customHeight="1" thickBot="1" x14ac:dyDescent="0.3">
      <c r="A3" s="34" t="s">
        <v>0</v>
      </c>
      <c r="B3" s="34" t="s">
        <v>1</v>
      </c>
      <c r="C3" s="37" t="s">
        <v>2</v>
      </c>
      <c r="D3" s="38"/>
      <c r="E3" s="37" t="s">
        <v>3</v>
      </c>
      <c r="F3" s="38"/>
      <c r="G3" s="3" t="s">
        <v>7</v>
      </c>
      <c r="H3" s="34" t="s">
        <v>11</v>
      </c>
      <c r="I3" s="34" t="s">
        <v>8</v>
      </c>
      <c r="J3" s="10" t="s">
        <v>12</v>
      </c>
      <c r="K3" s="45" t="s">
        <v>16</v>
      </c>
      <c r="L3" s="45" t="s">
        <v>18</v>
      </c>
      <c r="M3" s="8"/>
      <c r="N3" s="8"/>
      <c r="O3" s="8"/>
      <c r="P3" s="8"/>
      <c r="Q3" s="8"/>
    </row>
    <row r="4" spans="1:17" ht="321.75" customHeight="1" thickBot="1" x14ac:dyDescent="0.3">
      <c r="A4" s="35"/>
      <c r="B4" s="35"/>
      <c r="C4" s="39"/>
      <c r="D4" s="40"/>
      <c r="E4" s="39"/>
      <c r="F4" s="40"/>
      <c r="G4" s="2" t="s">
        <v>20</v>
      </c>
      <c r="H4" s="43"/>
      <c r="I4" s="43"/>
      <c r="J4" s="7" t="s">
        <v>5</v>
      </c>
      <c r="K4" s="43"/>
      <c r="L4" s="43"/>
      <c r="M4" s="8"/>
      <c r="N4" s="8"/>
      <c r="O4" s="8"/>
      <c r="P4" s="8"/>
      <c r="Q4" s="8"/>
    </row>
    <row r="5" spans="1:17" ht="91.5" customHeight="1" thickBot="1" x14ac:dyDescent="0.3">
      <c r="A5" s="36"/>
      <c r="B5" s="36"/>
      <c r="C5" s="41"/>
      <c r="D5" s="42"/>
      <c r="E5" s="41"/>
      <c r="F5" s="42"/>
      <c r="G5" s="1" t="s">
        <v>26</v>
      </c>
      <c r="H5" s="5" t="s">
        <v>6</v>
      </c>
      <c r="I5" s="5" t="s">
        <v>9</v>
      </c>
      <c r="J5" s="7" t="s">
        <v>10</v>
      </c>
      <c r="K5" s="7" t="s">
        <v>17</v>
      </c>
      <c r="L5" s="7" t="s">
        <v>13</v>
      </c>
      <c r="M5" s="9"/>
      <c r="N5" s="9"/>
      <c r="O5" s="9"/>
      <c r="P5" s="9"/>
      <c r="Q5" s="9"/>
    </row>
    <row r="6" spans="1:17" s="21" customFormat="1" ht="15.75" thickBot="1" x14ac:dyDescent="0.3">
      <c r="A6" s="28" t="s">
        <v>21</v>
      </c>
      <c r="B6" s="15" t="s">
        <v>22</v>
      </c>
      <c r="C6" s="37" t="s">
        <v>4</v>
      </c>
      <c r="D6" s="38"/>
      <c r="E6" s="49"/>
      <c r="F6" s="50"/>
      <c r="G6" s="25">
        <v>67.930000000000007</v>
      </c>
      <c r="H6" s="17">
        <v>14.5</v>
      </c>
      <c r="I6" s="11">
        <v>3</v>
      </c>
      <c r="J6" s="12">
        <f>(H6/100)/12*I6+1</f>
        <v>1.0362499999999999</v>
      </c>
      <c r="K6" s="12">
        <f>ROUND(G6*J6,2)</f>
        <v>70.39</v>
      </c>
      <c r="L6" s="12">
        <f>E6*K6</f>
        <v>0</v>
      </c>
      <c r="M6" s="18"/>
      <c r="N6" s="19"/>
      <c r="O6" s="20"/>
      <c r="P6" s="22"/>
      <c r="Q6" s="22"/>
    </row>
    <row r="7" spans="1:17" s="26" customFormat="1" ht="15.75" thickBot="1" x14ac:dyDescent="0.3">
      <c r="A7" s="28" t="s">
        <v>21</v>
      </c>
      <c r="B7" s="15" t="s">
        <v>19</v>
      </c>
      <c r="C7" s="37" t="s">
        <v>4</v>
      </c>
      <c r="D7" s="38"/>
      <c r="E7" s="49"/>
      <c r="F7" s="50"/>
      <c r="G7" s="25">
        <v>71.97</v>
      </c>
      <c r="H7" s="17">
        <v>15</v>
      </c>
      <c r="I7" s="11">
        <v>3</v>
      </c>
      <c r="J7" s="12">
        <f t="shared" ref="J7:J8" si="0">(H7/100)/12*I7+1</f>
        <v>1.0375000000000001</v>
      </c>
      <c r="K7" s="12">
        <f t="shared" ref="K7:K8" si="1">ROUND(G7*J7,2)</f>
        <v>74.67</v>
      </c>
      <c r="L7" s="12">
        <f t="shared" ref="L7:L8" si="2">E7*K7</f>
        <v>0</v>
      </c>
      <c r="M7" s="18"/>
      <c r="N7" s="19"/>
      <c r="O7" s="20"/>
      <c r="P7" s="27"/>
      <c r="Q7" s="27"/>
    </row>
    <row r="8" spans="1:17" s="26" customFormat="1" ht="30.75" thickBot="1" x14ac:dyDescent="0.3">
      <c r="A8" s="28" t="s">
        <v>21</v>
      </c>
      <c r="B8" s="15" t="s">
        <v>23</v>
      </c>
      <c r="C8" s="37" t="s">
        <v>4</v>
      </c>
      <c r="D8" s="38"/>
      <c r="E8" s="49"/>
      <c r="F8" s="50"/>
      <c r="G8" s="25">
        <v>83.01</v>
      </c>
      <c r="H8" s="17">
        <v>15</v>
      </c>
      <c r="I8" s="11">
        <v>3</v>
      </c>
      <c r="J8" s="12">
        <f t="shared" si="0"/>
        <v>1.0375000000000001</v>
      </c>
      <c r="K8" s="12">
        <f t="shared" si="1"/>
        <v>86.12</v>
      </c>
      <c r="L8" s="12">
        <f t="shared" si="2"/>
        <v>0</v>
      </c>
      <c r="M8" s="18"/>
      <c r="N8" s="19"/>
      <c r="O8" s="20"/>
      <c r="P8" s="27"/>
      <c r="Q8" s="27"/>
    </row>
    <row r="9" spans="1:17" s="13" customFormat="1" ht="15.75" thickBot="1" x14ac:dyDescent="0.3">
      <c r="A9" s="46" t="s">
        <v>14</v>
      </c>
      <c r="B9" s="47"/>
      <c r="C9" s="47"/>
      <c r="D9" s="47"/>
      <c r="E9" s="47"/>
      <c r="F9" s="47"/>
      <c r="G9" s="47"/>
      <c r="H9" s="47"/>
      <c r="I9" s="47"/>
      <c r="J9" s="48"/>
      <c r="K9" s="24"/>
      <c r="L9" s="16">
        <v>250000</v>
      </c>
      <c r="M9" s="19"/>
      <c r="N9" s="19"/>
      <c r="O9" s="14"/>
      <c r="P9" s="14"/>
      <c r="Q9" s="14"/>
    </row>
    <row r="10" spans="1:17" x14ac:dyDescent="0.25">
      <c r="B10" s="30" t="s">
        <v>15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7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7" x14ac:dyDescent="0.25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7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7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7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7" ht="39" customHeight="1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22" spans="7:7" x14ac:dyDescent="0.25">
      <c r="G22" s="29"/>
    </row>
  </sheetData>
  <mergeCells count="23">
    <mergeCell ref="P1:Q1"/>
    <mergeCell ref="B2:L2"/>
    <mergeCell ref="M2:O2"/>
    <mergeCell ref="P2:Q2"/>
    <mergeCell ref="E7:F7"/>
    <mergeCell ref="C7:D7"/>
    <mergeCell ref="M1:O1"/>
    <mergeCell ref="B10:L16"/>
    <mergeCell ref="B1:H1"/>
    <mergeCell ref="A3:A5"/>
    <mergeCell ref="B3:B5"/>
    <mergeCell ref="C3:D5"/>
    <mergeCell ref="E3:F5"/>
    <mergeCell ref="H3:H4"/>
    <mergeCell ref="J1:L1"/>
    <mergeCell ref="I3:I4"/>
    <mergeCell ref="L3:L4"/>
    <mergeCell ref="A9:J9"/>
    <mergeCell ref="C6:D6"/>
    <mergeCell ref="E6:F6"/>
    <mergeCell ref="K3:K4"/>
    <mergeCell ref="C8:D8"/>
    <mergeCell ref="E8:F8"/>
  </mergeCells>
  <hyperlinks>
    <hyperlink ref="H5" r:id="rId1" display="https://cbr.ru/hd_base/KeyRate/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2026-06-05T06:53:15Z</dcterms:modified>
</cp:coreProperties>
</file>