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КУПКИ\БЕРЕЗКА\Флешки, диск\"/>
    </mc:Choice>
  </mc:AlternateContent>
  <bookViews>
    <workbookView xWindow="120" yWindow="90" windowWidth="23040" windowHeight="10170"/>
  </bookViews>
  <sheets>
    <sheet name="Приложение 3" sheetId="5" r:id="rId1"/>
  </sheets>
  <definedNames>
    <definedName name="_xlnm.Print_Area" localSheetId="0">'Приложение 3'!$A$1:$N$19</definedName>
  </definedNames>
  <calcPr calcId="162913"/>
</workbook>
</file>

<file path=xl/calcChain.xml><?xml version="1.0" encoding="utf-8"?>
<calcChain xmlns="http://schemas.openxmlformats.org/spreadsheetml/2006/main">
  <c r="K13" i="5" l="1"/>
  <c r="L13" i="5" s="1"/>
  <c r="M13" i="5" s="1"/>
  <c r="N13" i="5" s="1"/>
  <c r="H13" i="5"/>
  <c r="I13" i="5" s="1"/>
  <c r="J13" i="5" s="1"/>
  <c r="H12" i="5" l="1"/>
  <c r="I12" i="5" s="1"/>
  <c r="J12" i="5" s="1"/>
  <c r="K12" i="5"/>
  <c r="L12" i="5" s="1"/>
  <c r="M12" i="5" s="1"/>
  <c r="N12" i="5" s="1"/>
  <c r="N14" i="5" l="1"/>
</calcChain>
</file>

<file path=xl/sharedStrings.xml><?xml version="1.0" encoding="utf-8"?>
<sst xmlns="http://schemas.openxmlformats.org/spreadsheetml/2006/main" count="29" uniqueCount="28">
  <si>
    <t>НМЦК с учетом округления цены за единицу (руб.)**</t>
  </si>
  <si>
    <t>Цена за единицу изм. с округлением (вниз) до сотых долей после запятой (руб.)</t>
  </si>
  <si>
    <t>Цена за единицу изм. (руб.)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</si>
  <si>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</si>
  <si>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</si>
  <si>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</si>
  <si>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</si>
  <si>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</si>
  <si>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</si>
  <si>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</si>
  <si>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</si>
  <si>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</si>
  <si>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№</t>
  </si>
  <si>
    <t>Обоснование начальной (максимальной) цены контракта</t>
  </si>
  <si>
    <t>Поставщик № 1</t>
  </si>
  <si>
    <t>Поставщик № 2</t>
  </si>
  <si>
    <t>Поставщик № 3</t>
  </si>
  <si>
    <t>шт.</t>
  </si>
  <si>
    <t>При расчете начальной (максимальной) цены контракта применяется метод сопоставимых рыночных цен в соответствии с частями 2-6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</si>
  <si>
    <t>объект закупки</t>
  </si>
  <si>
    <t>Расчет произведен в соответствии с приказом Министерства экономического развития РФ от 2 октября 2013 г. N 567</t>
  </si>
  <si>
    <t>ИТОГО</t>
  </si>
  <si>
    <t>Жесткий диск</t>
  </si>
  <si>
    <t>Флеш-накопитель</t>
  </si>
  <si>
    <t>Предложение 1: КП № СК-23145 от 09.07.2026;</t>
  </si>
  <si>
    <t>Предложение 2: КП № СБ-22994 от 09.07.2026;</t>
  </si>
  <si>
    <t>Предложение 3: КП № 410/кп от 09.07.2026</t>
  </si>
  <si>
    <t>Начальная (максимальная) цена контракта устанавливается в размере 22 575  (двадцать две тысячи пятьсот семьдесят пять) рублей 61 копейка.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</si>
</sst>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2" borderId="0" xfId="0" applyFont="1" applyFill="1"/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4" fontId="6" fillId="2" borderId="0" xfId="0" applyNumberFormat="1" applyFont="1" applyFill="1"/>
    <xf numFmtId="0" fontId="6" fillId="2" borderId="0" xfId="0" applyFont="1" applyFill="1" applyBorder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vertical="center" wrapText="1"/>
    </xf>
    <xf numFmtId="4" fontId="11" fillId="2" borderId="6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right" vertical="center"/>
    </xf>
    <xf numFmtId="4" fontId="11" fillId="2" borderId="0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/>
    <xf numFmtId="0" fontId="11" fillId="2" borderId="0" xfId="0" applyFont="1" applyFill="1"/>
    <xf numFmtId="0" fontId="11" fillId="2" borderId="0" xfId="0" applyFont="1" applyFill="1" applyAlignment="1">
      <alignment wrapText="1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/>
    <xf numFmtId="0" fontId="1" fillId="2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10</xdr:row>
      <xdr:rowOff>952500</xdr:rowOff>
    </xdr:from>
    <xdr:to>
      <xdr:col>8</xdr:col>
      <xdr:colOff>0</xdr:colOff>
      <xdr:row>10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21050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10</xdr:row>
      <xdr:rowOff>1238250</xdr:rowOff>
    </xdr:from>
    <xdr:to>
      <xdr:col>8</xdr:col>
      <xdr:colOff>457200</xdr:colOff>
      <xdr:row>10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3907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10</xdr:row>
      <xdr:rowOff>952500</xdr:rowOff>
    </xdr:from>
    <xdr:to>
      <xdr:col>8</xdr:col>
      <xdr:colOff>0</xdr:colOff>
      <xdr:row>10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21050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10</xdr:row>
      <xdr:rowOff>1238250</xdr:rowOff>
    </xdr:from>
    <xdr:to>
      <xdr:col>8</xdr:col>
      <xdr:colOff>457200</xdr:colOff>
      <xdr:row>10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3907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10</xdr:row>
      <xdr:rowOff>952500</xdr:rowOff>
    </xdr:from>
    <xdr:to>
      <xdr:col>10</xdr:col>
      <xdr:colOff>0</xdr:colOff>
      <xdr:row>10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21050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10</xdr:row>
      <xdr:rowOff>923925</xdr:rowOff>
    </xdr:from>
    <xdr:to>
      <xdr:col>8</xdr:col>
      <xdr:colOff>1019175</xdr:colOff>
      <xdr:row>10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20764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10</xdr:row>
      <xdr:rowOff>1600200</xdr:rowOff>
    </xdr:from>
    <xdr:to>
      <xdr:col>10</xdr:col>
      <xdr:colOff>1504950</xdr:colOff>
      <xdr:row>10</xdr:row>
      <xdr:rowOff>1962150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275272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10</xdr:row>
      <xdr:rowOff>1238250</xdr:rowOff>
    </xdr:from>
    <xdr:to>
      <xdr:col>10</xdr:col>
      <xdr:colOff>457200</xdr:colOff>
      <xdr:row>10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3907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10" zoomScaleNormal="100" zoomScaleSheetLayoutView="100" workbookViewId="0">
      <selection activeCell="I18" sqref="I18"/>
    </sheetView>
  </sheetViews>
  <sheetFormatPr defaultRowHeight="15" x14ac:dyDescent="0.25"/>
  <cols>
    <col min="1" max="1" width="5.28515625" style="3" customWidth="1"/>
    <col min="2" max="2" width="37.85546875" style="3" customWidth="1"/>
    <col min="3" max="4" width="9.140625" style="3"/>
    <col min="5" max="5" width="15.140625" style="3" customWidth="1"/>
    <col min="6" max="6" width="14.85546875" style="3" customWidth="1"/>
    <col min="7" max="7" width="15.140625" style="3" customWidth="1"/>
    <col min="8" max="8" width="17.140625" style="3" customWidth="1"/>
    <col min="9" max="9" width="17.7109375" style="3" customWidth="1"/>
    <col min="10" max="10" width="18.28515625" style="3" customWidth="1"/>
    <col min="11" max="11" width="24.7109375" style="3" customWidth="1"/>
    <col min="12" max="12" width="16.5703125" style="3" customWidth="1"/>
    <col min="13" max="13" width="13.5703125" style="3" customWidth="1"/>
    <col min="14" max="14" width="15.5703125" style="3" customWidth="1"/>
    <col min="15" max="16384" width="9.140625" style="3"/>
  </cols>
  <sheetData>
    <row r="1" spans="1:14" x14ac:dyDescent="0.25"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6.5" x14ac:dyDescent="0.25">
      <c r="A2" s="1"/>
      <c r="B2" s="1"/>
      <c r="C2" s="1"/>
      <c r="D2" s="1"/>
      <c r="E2" s="1"/>
      <c r="F2" s="1"/>
      <c r="G2" s="1"/>
      <c r="H2" s="35"/>
      <c r="I2" s="35"/>
      <c r="J2" s="35"/>
      <c r="K2" s="35"/>
      <c r="L2" s="35"/>
      <c r="M2" s="35"/>
      <c r="N2" s="35"/>
    </row>
    <row r="3" spans="1:14" ht="16.5" x14ac:dyDescent="0.25">
      <c r="A3" s="36" t="s">
        <v>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.5" hidden="1" customHeight="1" x14ac:dyDescent="0.25">
      <c r="A5" s="37" t="s">
        <v>18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12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idden="1" x14ac:dyDescent="0.2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46.5" customHeight="1" x14ac:dyDescent="0.25">
      <c r="A10" s="28" t="s">
        <v>12</v>
      </c>
      <c r="B10" s="30" t="s">
        <v>19</v>
      </c>
      <c r="C10" s="32" t="s">
        <v>11</v>
      </c>
      <c r="D10" s="32" t="s">
        <v>10</v>
      </c>
      <c r="E10" s="32" t="s">
        <v>9</v>
      </c>
      <c r="F10" s="32"/>
      <c r="G10" s="32"/>
      <c r="H10" s="33" t="s">
        <v>8</v>
      </c>
      <c r="I10" s="33"/>
      <c r="J10" s="33"/>
      <c r="K10" s="38" t="s">
        <v>7</v>
      </c>
      <c r="L10" s="39"/>
      <c r="M10" s="39"/>
      <c r="N10" s="40"/>
    </row>
    <row r="11" spans="1:14" ht="174.75" customHeight="1" x14ac:dyDescent="0.25">
      <c r="A11" s="29"/>
      <c r="B11" s="31"/>
      <c r="C11" s="30"/>
      <c r="D11" s="30"/>
      <c r="E11" s="5" t="s">
        <v>14</v>
      </c>
      <c r="F11" s="5" t="s">
        <v>15</v>
      </c>
      <c r="G11" s="5" t="s">
        <v>16</v>
      </c>
      <c r="H11" s="5" t="s">
        <v>6</v>
      </c>
      <c r="I11" s="5" t="s">
        <v>5</v>
      </c>
      <c r="J11" s="5" t="s">
        <v>4</v>
      </c>
      <c r="K11" s="6" t="s">
        <v>3</v>
      </c>
      <c r="L11" s="7" t="s">
        <v>2</v>
      </c>
      <c r="M11" s="7" t="s">
        <v>1</v>
      </c>
      <c r="N11" s="7" t="s">
        <v>0</v>
      </c>
    </row>
    <row r="12" spans="1:14" ht="42.75" customHeight="1" x14ac:dyDescent="0.25">
      <c r="A12" s="8">
        <v>1</v>
      </c>
      <c r="B12" s="12" t="s">
        <v>22</v>
      </c>
      <c r="C12" s="11" t="s">
        <v>17</v>
      </c>
      <c r="D12" s="13">
        <v>2</v>
      </c>
      <c r="E12" s="14">
        <v>10044.290000000001</v>
      </c>
      <c r="F12" s="14">
        <v>8888.75</v>
      </c>
      <c r="G12" s="14">
        <v>10193</v>
      </c>
      <c r="H12" s="15">
        <f t="shared" ref="H12:H13" si="0">AVERAGE(E12:G12)</f>
        <v>9708.68</v>
      </c>
      <c r="I12" s="16">
        <f t="shared" ref="I12:I13" si="1">SQRT(((SUM((POWER(E12-H12,2)),(POWER(F12-H12,2)),(POWER(G12-H12,2)))/(COLUMNS(E12:G12)-1))))</f>
        <v>713.96258284310693</v>
      </c>
      <c r="J12" s="15">
        <f>I12/H12*100</f>
        <v>7.3538584322802585</v>
      </c>
      <c r="K12" s="17">
        <f t="shared" ref="K12:K13" si="2">((D12/3)*(SUM(E12:G12)))</f>
        <v>19417.36</v>
      </c>
      <c r="L12" s="17">
        <f t="shared" ref="L12:L13" si="3">K12/D12</f>
        <v>9708.68</v>
      </c>
      <c r="M12" s="17">
        <f t="shared" ref="M12:M13" si="4">ROUND(L12,2)</f>
        <v>9708.68</v>
      </c>
      <c r="N12" s="17">
        <f t="shared" ref="N12:N13" si="5">M12*D12</f>
        <v>19417.36</v>
      </c>
    </row>
    <row r="13" spans="1:14" ht="42.75" customHeight="1" x14ac:dyDescent="0.25">
      <c r="A13" s="8">
        <v>2</v>
      </c>
      <c r="B13" s="12" t="s">
        <v>23</v>
      </c>
      <c r="C13" s="11" t="s">
        <v>17</v>
      </c>
      <c r="D13" s="13">
        <v>5</v>
      </c>
      <c r="E13" s="14">
        <v>694.95</v>
      </c>
      <c r="F13" s="14">
        <v>615</v>
      </c>
      <c r="G13" s="14">
        <v>585</v>
      </c>
      <c r="H13" s="15">
        <f t="shared" si="0"/>
        <v>631.65</v>
      </c>
      <c r="I13" s="16">
        <f t="shared" si="1"/>
        <v>56.834562547801866</v>
      </c>
      <c r="J13" s="15">
        <f t="shared" ref="J13" si="6">I13/H13*100</f>
        <v>8.9977934849682377</v>
      </c>
      <c r="K13" s="17">
        <f t="shared" si="2"/>
        <v>3158.25</v>
      </c>
      <c r="L13" s="17">
        <f t="shared" si="3"/>
        <v>631.65</v>
      </c>
      <c r="M13" s="17">
        <f t="shared" si="4"/>
        <v>631.65</v>
      </c>
      <c r="N13" s="17">
        <f t="shared" si="5"/>
        <v>3158.25</v>
      </c>
    </row>
    <row r="14" spans="1:14" x14ac:dyDescent="0.25">
      <c r="A14" s="27" t="s">
        <v>21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18">
        <f>SUM(N12:N13)</f>
        <v>22575.61</v>
      </c>
    </row>
    <row r="15" spans="1:14" x14ac:dyDescent="0.25">
      <c r="A15" s="21"/>
      <c r="B15" s="25" t="s">
        <v>20</v>
      </c>
      <c r="C15" s="25"/>
      <c r="D15" s="25"/>
      <c r="E15" s="25"/>
      <c r="F15" s="25"/>
      <c r="G15" s="25"/>
      <c r="H15" s="25"/>
      <c r="I15" s="26"/>
      <c r="J15" s="26"/>
      <c r="K15" s="22"/>
      <c r="L15" s="22"/>
      <c r="M15" s="19"/>
      <c r="N15" s="20"/>
    </row>
    <row r="16" spans="1:14" ht="17.25" customHeight="1" x14ac:dyDescent="0.25">
      <c r="A16" s="21"/>
      <c r="B16" s="23" t="s">
        <v>27</v>
      </c>
      <c r="C16" s="23"/>
      <c r="D16" s="23"/>
      <c r="E16" s="23"/>
      <c r="F16" s="23"/>
      <c r="G16" s="23"/>
      <c r="H16" s="23"/>
      <c r="I16" s="23"/>
      <c r="J16" s="24"/>
      <c r="K16" s="22"/>
      <c r="L16" s="22"/>
      <c r="M16" s="19"/>
      <c r="N16" s="20"/>
    </row>
    <row r="17" spans="1:14" ht="22.5" customHeight="1" x14ac:dyDescent="0.25">
      <c r="A17" s="3" t="s">
        <v>24</v>
      </c>
    </row>
    <row r="18" spans="1:14" ht="22.5" customHeight="1" x14ac:dyDescent="0.25">
      <c r="A18" s="3" t="s">
        <v>25</v>
      </c>
      <c r="N18" s="9"/>
    </row>
    <row r="19" spans="1:14" ht="22.5" customHeight="1" x14ac:dyDescent="0.25">
      <c r="A19" s="3" t="s">
        <v>26</v>
      </c>
    </row>
    <row r="22" spans="1:14" x14ac:dyDescent="0.25">
      <c r="E22" s="10"/>
      <c r="F22" s="10"/>
      <c r="G22" s="10"/>
      <c r="H22" s="10"/>
    </row>
    <row r="23" spans="1:14" x14ac:dyDescent="0.25">
      <c r="E23" s="10"/>
      <c r="F23" s="10"/>
      <c r="G23" s="10"/>
      <c r="H23" s="10"/>
    </row>
    <row r="24" spans="1:14" x14ac:dyDescent="0.25">
      <c r="E24" s="10"/>
      <c r="F24" s="10"/>
      <c r="G24" s="10"/>
      <c r="H24" s="10"/>
    </row>
    <row r="25" spans="1:14" x14ac:dyDescent="0.25">
      <c r="E25" s="10"/>
      <c r="F25" s="10"/>
      <c r="G25" s="10"/>
      <c r="H25" s="10"/>
    </row>
    <row r="26" spans="1:14" x14ac:dyDescent="0.25">
      <c r="E26" s="10"/>
      <c r="F26" s="10"/>
      <c r="G26" s="10"/>
      <c r="H26" s="10"/>
    </row>
    <row r="27" spans="1:14" x14ac:dyDescent="0.25">
      <c r="E27" s="10"/>
      <c r="F27" s="10"/>
      <c r="G27" s="10"/>
      <c r="H27" s="10"/>
    </row>
    <row r="28" spans="1:14" x14ac:dyDescent="0.25">
      <c r="E28" s="10"/>
      <c r="F28" s="10"/>
      <c r="G28" s="10"/>
      <c r="H28" s="10"/>
    </row>
  </sheetData>
  <mergeCells count="12">
    <mergeCell ref="E1:N1"/>
    <mergeCell ref="H2:N2"/>
    <mergeCell ref="A3:N3"/>
    <mergeCell ref="A5:N8"/>
    <mergeCell ref="K10:N10"/>
    <mergeCell ref="A14:M14"/>
    <mergeCell ref="A10:A11"/>
    <mergeCell ref="B10:B11"/>
    <mergeCell ref="C10:C11"/>
    <mergeCell ref="D10:D11"/>
    <mergeCell ref="E10:G10"/>
    <mergeCell ref="H10:J10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user</cp:lastModifiedBy>
  <cp:lastPrinted>2018-03-26T06:18:46Z</cp:lastPrinted>
  <dcterms:created xsi:type="dcterms:W3CDTF">2017-04-24T23:08:05Z</dcterms:created>
  <dcterms:modified xsi:type="dcterms:W3CDTF">2026-08-31T06:23:49Z</dcterms:modified>
</cp:coreProperties>
</file>