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9" i="1" l="1"/>
  <c r="F92" i="1"/>
  <c r="F7" i="1"/>
  <c r="E98" i="1" l="1"/>
  <c r="D98" i="1"/>
  <c r="C98" i="1"/>
  <c r="F97" i="1"/>
  <c r="F98" i="1" s="1"/>
  <c r="E93" i="1"/>
  <c r="D93" i="1"/>
  <c r="C93" i="1"/>
  <c r="F93" i="1"/>
  <c r="E88" i="1"/>
  <c r="D88" i="1"/>
  <c r="C88" i="1"/>
  <c r="F87" i="1"/>
  <c r="F88" i="1" s="1"/>
  <c r="E83" i="1"/>
  <c r="D83" i="1"/>
  <c r="C83" i="1"/>
  <c r="F82" i="1"/>
  <c r="F83" i="1" s="1"/>
  <c r="E78" i="1"/>
  <c r="D78" i="1"/>
  <c r="C78" i="1"/>
  <c r="F77" i="1"/>
  <c r="F78" i="1" s="1"/>
  <c r="E73" i="1"/>
  <c r="D73" i="1"/>
  <c r="C73" i="1"/>
  <c r="F72" i="1"/>
  <c r="F73" i="1" s="1"/>
  <c r="E68" i="1"/>
  <c r="D68" i="1"/>
  <c r="C68" i="1"/>
  <c r="F67" i="1"/>
  <c r="F68" i="1" s="1"/>
  <c r="E63" i="1"/>
  <c r="D63" i="1"/>
  <c r="C63" i="1"/>
  <c r="F62" i="1"/>
  <c r="F63" i="1" s="1"/>
  <c r="E58" i="1"/>
  <c r="D58" i="1"/>
  <c r="C58" i="1"/>
  <c r="F57" i="1"/>
  <c r="F58" i="1" s="1"/>
  <c r="E53" i="1"/>
  <c r="D53" i="1"/>
  <c r="C53" i="1"/>
  <c r="F52" i="1"/>
  <c r="F53" i="1" s="1"/>
  <c r="E48" i="1"/>
  <c r="D48" i="1"/>
  <c r="C48" i="1"/>
  <c r="F47" i="1"/>
  <c r="F48" i="1" s="1"/>
  <c r="E43" i="1"/>
  <c r="D43" i="1"/>
  <c r="C43" i="1"/>
  <c r="F42" i="1"/>
  <c r="F43" i="1" s="1"/>
  <c r="E38" i="1"/>
  <c r="D38" i="1"/>
  <c r="C38" i="1"/>
  <c r="F37" i="1"/>
  <c r="F38" i="1" s="1"/>
  <c r="E33" i="1"/>
  <c r="D33" i="1"/>
  <c r="C33" i="1"/>
  <c r="F32" i="1"/>
  <c r="F33" i="1" s="1"/>
  <c r="E28" i="1"/>
  <c r="D28" i="1"/>
  <c r="C28" i="1"/>
  <c r="F27" i="1"/>
  <c r="F28" i="1" s="1"/>
  <c r="E23" i="1"/>
  <c r="D23" i="1"/>
  <c r="C23" i="1"/>
  <c r="F22" i="1"/>
  <c r="F23" i="1" s="1"/>
  <c r="E18" i="1"/>
  <c r="D18" i="1"/>
  <c r="C18" i="1"/>
  <c r="F17" i="1"/>
  <c r="F18" i="1" s="1"/>
  <c r="E13" i="1"/>
  <c r="D13" i="1"/>
  <c r="C13" i="1"/>
  <c r="F12" i="1"/>
  <c r="F13" i="1" s="1"/>
  <c r="E8" i="1"/>
  <c r="E99" i="1" s="1"/>
  <c r="D8" i="1"/>
  <c r="D99" i="1" s="1"/>
  <c r="C8" i="1"/>
  <c r="C99" i="1" s="1"/>
  <c r="F8" i="1"/>
</calcChain>
</file>

<file path=xl/sharedStrings.xml><?xml version="1.0" encoding="utf-8"?>
<sst xmlns="http://schemas.openxmlformats.org/spreadsheetml/2006/main" count="166" uniqueCount="43">
  <si>
    <t>Расчет, определения и обоснования начальной (максимальной) цены контракта/ договора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</si>
  <si>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</si>
  <si>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</si>
  <si>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</si>
  <si>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</si>
  <si>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</si>
  <si>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</si>
  <si>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</si>
  <si>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</si>
  <si>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</si>
  <si>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</si>
  <si>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</si>
  <si>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</si>
  <si>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</si>
  <si>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</si>
  <si>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Приобретение электроники</t>
  </si>
  <si>
    <t>Счет на оплату № 1279 от 30 июля 2026 г.</t>
  </si>
  <si>
    <t>Счет № DSA-0812 от 30.07.2026 г.</t>
  </si>
  <si>
    <t>Счет на оплату № 147 от 31 июня 2026 г.</t>
  </si>
  <si>
    <t>Тензорезистор с модулем управления</t>
  </si>
  <si>
    <t>Датчик вибрации пьезоэлектрический аналоговый</t>
  </si>
  <si>
    <t xml:space="preserve"> Датчик вибрации пьезоэлектрический аналоговый</t>
  </si>
  <si>
    <t xml:space="preserve"> ЧИП резистор 350 Ом, 0.01%, SMR1D, 0.25Вт</t>
  </si>
  <si>
    <t xml:space="preserve"> SPI microSD adapter / Trema-модуль</t>
  </si>
  <si>
    <t xml:space="preserve"> Модуль SX1276 LoRa 868 MHz, до 20 dBm</t>
  </si>
  <si>
    <t xml:space="preserve"> Screw Shield,  клеммная плата для Arduino</t>
  </si>
  <si>
    <t xml:space="preserve"> Провод монтажный МГТФ 0.12 мм², Катушка 50 м</t>
  </si>
  <si>
    <t xml:space="preserve">Преобразователь R-78E5.0-1.0 </t>
  </si>
  <si>
    <t xml:space="preserve">Многоканальный АЦП AD7124-8BCPZ, 24 бит, 8 дифф. каналов; 
8 шт. + 1 запас </t>
  </si>
  <si>
    <t xml:space="preserve">Плата Mega 2560 R3 (CH340G) with USB cable / ATmega2560 </t>
  </si>
  <si>
    <t xml:space="preserve">Модуль HX711, 24 бит, усилитель, вход A 64/128, 10/80 Гц </t>
  </si>
  <si>
    <t xml:space="preserve">Датчики температуры для компенсации SNS-TMP-DS18B20-1M, 
Влагозащищенный датчик температуры DS18B20 с 
интерфейсом 1-Wire </t>
  </si>
  <si>
    <t xml:space="preserve">SPI microSD adapter / Trema-модуль </t>
  </si>
  <si>
    <t>Screw Shield,  клеммная плата для Arduino</t>
  </si>
  <si>
    <t xml:space="preserve">Продолжение Troyka Shield для дополнительных пинов Arduino 
Mega </t>
  </si>
  <si>
    <t>Макетная плата для пайки 70×90 мм, двусторонняя, шаг 2.54 мм</t>
  </si>
  <si>
    <t>Провод монтажный МГТФ 0.12 мм², Катушка 50 м</t>
  </si>
  <si>
    <t xml:space="preserve">Набор проводов для тестовых плат 65шт </t>
  </si>
  <si>
    <t xml:space="preserve">Преобразователь R-78E5.0-1.0  </t>
  </si>
  <si>
    <t>BF350-3AA – тензорезистивный датчик (тензорезистор)</t>
  </si>
  <si>
    <r>
      <t xml:space="preserve">Датчики температуры для компенсации Pt1000 </t>
    </r>
    <r>
      <rPr>
        <sz val="10"/>
        <rFont val="Times New Roman"/>
        <family val="1"/>
        <charset val="204"/>
      </rPr>
      <t xml:space="preserve">SMD 0805/1206, 
Class B/2B </t>
    </r>
  </si>
  <si>
    <t xml:space="preserve">DC/DC понижающий преобразователь LM2596, вход 4–40 В, 
выход 1.5–35 В, до 3 А </t>
  </si>
  <si>
    <t xml:space="preserve">Набор силиконовых многожильных проводов 28 AWG 5 цветов 
по 10 метров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</si>
</sst>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2" fontId="7" fillId="0" borderId="3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wrapText="1"/>
    </xf>
    <xf numFmtId="2" fontId="6" fillId="0" borderId="6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9"/>
  <sheetViews>
    <sheetView tabSelected="1" topLeftCell="A94" zoomScale="90" zoomScaleNormal="90" workbookViewId="0">
      <selection activeCell="D112" sqref="D111:D112"/>
    </sheetView>
  </sheetViews>
  <sheetFormatPr defaultRowHeight="15" x14ac:dyDescent="0.25"/>
  <cols>
    <col min="1" max="1" width="8.28515625" style="1" customWidth="1"/>
    <col min="2" max="2" width="24.42578125" style="2" customWidth="1"/>
    <col min="3" max="3" width="33.5703125" style="33" customWidth="1"/>
    <col min="4" max="4" width="32" style="1" customWidth="1"/>
    <col min="5" max="5" width="32.28515625" style="1" customWidth="1"/>
    <col min="6" max="6" width="15.85546875" style="1" customWidth="1"/>
    <col min="7" max="8" width="9.28515625" style="3" customWidth="1"/>
    <col min="9" max="9" width="8.5703125" customWidth="1"/>
    <col min="10" max="1020" width="8.5703125" style="3" customWidth="1"/>
    <col min="1021" max="1025" width="8.5703125" customWidth="1"/>
  </cols>
  <sheetData>
    <row r="1" spans="1:1024" s="1" customFormat="1" ht="23.45" customHeight="1" x14ac:dyDescent="0.2">
      <c r="A1" s="48" t="s">
        <v>0</v>
      </c>
      <c r="B1" s="48"/>
      <c r="C1" s="48"/>
      <c r="D1" s="48"/>
      <c r="E1" s="48"/>
      <c r="F1" s="48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 x14ac:dyDescent="0.3">
      <c r="A2" s="49" t="s">
        <v>15</v>
      </c>
      <c r="B2" s="49"/>
      <c r="C2" s="49"/>
      <c r="D2" s="49"/>
      <c r="E2" s="49"/>
      <c r="F2" s="49"/>
      <c r="G2" s="7"/>
      <c r="H2" s="7"/>
      <c r="I2" s="5"/>
      <c r="AMG2" s="5"/>
      <c r="AMH2" s="5"/>
      <c r="AMI2" s="5"/>
      <c r="AMJ2" s="5"/>
    </row>
    <row r="3" spans="1:1024" ht="45.75" customHeight="1" thickBot="1" x14ac:dyDescent="0.3">
      <c r="A3" s="13">
        <v>3</v>
      </c>
      <c r="B3" s="14" t="s">
        <v>1</v>
      </c>
      <c r="C3" s="29" t="s">
        <v>11</v>
      </c>
      <c r="D3" s="15" t="s">
        <v>12</v>
      </c>
      <c r="E3" s="15" t="s">
        <v>13</v>
      </c>
      <c r="F3" s="16" t="s">
        <v>2</v>
      </c>
      <c r="H3" s="5"/>
      <c r="I3" s="5"/>
      <c r="AMG3" s="5"/>
      <c r="AMH3" s="5"/>
      <c r="AMI3" s="5"/>
      <c r="AMJ3" s="5"/>
    </row>
    <row r="4" spans="1:1024" ht="36.75" customHeight="1" x14ac:dyDescent="0.25">
      <c r="A4" s="45">
        <v>1</v>
      </c>
      <c r="B4" s="17" t="s">
        <v>3</v>
      </c>
      <c r="C4" s="35" t="s">
        <v>39</v>
      </c>
      <c r="D4" s="35" t="s">
        <v>39</v>
      </c>
      <c r="E4" s="35" t="s">
        <v>39</v>
      </c>
      <c r="F4" s="18"/>
      <c r="H4" s="5"/>
      <c r="I4" s="5"/>
      <c r="AMG4" s="5"/>
      <c r="AMH4" s="5"/>
      <c r="AMI4" s="5"/>
      <c r="AMJ4" s="5"/>
    </row>
    <row r="5" spans="1:1024" ht="34.5" customHeight="1" x14ac:dyDescent="0.25">
      <c r="A5" s="46"/>
      <c r="B5" s="8" t="s">
        <v>4</v>
      </c>
      <c r="C5" s="30"/>
      <c r="D5" s="30"/>
      <c r="E5" s="30"/>
      <c r="F5" s="19"/>
      <c r="H5" s="5"/>
      <c r="I5" s="5"/>
      <c r="AMG5" s="5"/>
      <c r="AMH5" s="5"/>
      <c r="AMI5" s="5"/>
      <c r="AMJ5" s="5"/>
    </row>
    <row r="6" spans="1:1024" ht="14.25" customHeight="1" x14ac:dyDescent="0.25">
      <c r="A6" s="46"/>
      <c r="B6" s="9" t="s">
        <v>14</v>
      </c>
      <c r="C6" s="36">
        <v>64</v>
      </c>
      <c r="D6" s="36">
        <v>64</v>
      </c>
      <c r="E6" s="36">
        <v>64</v>
      </c>
      <c r="F6" s="19"/>
      <c r="H6" s="5"/>
      <c r="I6" s="5"/>
      <c r="AMG6" s="5"/>
      <c r="AMH6" s="5"/>
      <c r="AMI6" s="5"/>
      <c r="AMJ6" s="5"/>
    </row>
    <row r="7" spans="1:1024" ht="12.75" customHeight="1" x14ac:dyDescent="0.25">
      <c r="A7" s="46"/>
      <c r="B7" s="9" t="s">
        <v>5</v>
      </c>
      <c r="C7" s="30">
        <v>92</v>
      </c>
      <c r="D7" s="30">
        <v>96</v>
      </c>
      <c r="E7" s="30">
        <v>95</v>
      </c>
      <c r="F7" s="19">
        <f>ROUND(AVERAGE(C7:E7),2)</f>
        <v>94.33</v>
      </c>
      <c r="H7" s="5"/>
      <c r="I7" s="5"/>
      <c r="AMG7" s="5"/>
      <c r="AMH7" s="5"/>
      <c r="AMI7" s="5"/>
      <c r="AMJ7" s="5"/>
    </row>
    <row r="8" spans="1:1024" ht="16.5" customHeight="1" thickBot="1" x14ac:dyDescent="0.3">
      <c r="A8" s="47"/>
      <c r="B8" s="20" t="s">
        <v>6</v>
      </c>
      <c r="C8" s="31">
        <f>C7*C6</f>
        <v>5888</v>
      </c>
      <c r="D8" s="31">
        <f>D7*D6</f>
        <v>6144</v>
      </c>
      <c r="E8" s="31">
        <f>E7*E6</f>
        <v>6080</v>
      </c>
      <c r="F8" s="21">
        <f>$C6*F7</f>
        <v>6037.12</v>
      </c>
      <c r="H8" s="5"/>
      <c r="I8" s="5"/>
      <c r="AMG8" s="5"/>
      <c r="AMH8" s="5"/>
      <c r="AMI8" s="5"/>
      <c r="AMJ8" s="5"/>
    </row>
    <row r="9" spans="1:1024" ht="54.75" customHeight="1" x14ac:dyDescent="0.25">
      <c r="A9" s="45">
        <v>2</v>
      </c>
      <c r="B9" s="17" t="s">
        <v>3</v>
      </c>
      <c r="C9" s="35" t="s">
        <v>19</v>
      </c>
      <c r="D9" s="35" t="s">
        <v>19</v>
      </c>
      <c r="E9" s="35" t="s">
        <v>19</v>
      </c>
      <c r="F9" s="18"/>
      <c r="I9" s="5"/>
      <c r="AMG9" s="5"/>
      <c r="AMH9" s="5"/>
      <c r="AMI9" s="5"/>
      <c r="AMJ9" s="5"/>
    </row>
    <row r="10" spans="1:1024" ht="38.25" x14ac:dyDescent="0.25">
      <c r="A10" s="46"/>
      <c r="B10" s="8" t="s">
        <v>4</v>
      </c>
      <c r="C10" s="30"/>
      <c r="D10" s="30"/>
      <c r="E10" s="30"/>
      <c r="F10" s="19"/>
      <c r="I10" s="5"/>
      <c r="AMG10" s="5"/>
      <c r="AMH10" s="5"/>
      <c r="AMI10" s="5"/>
      <c r="AMJ10" s="5"/>
    </row>
    <row r="11" spans="1:1024" ht="18.75" customHeight="1" x14ac:dyDescent="0.25">
      <c r="A11" s="46"/>
      <c r="B11" s="9" t="s">
        <v>14</v>
      </c>
      <c r="C11" s="36">
        <v>5</v>
      </c>
      <c r="D11" s="36">
        <v>5</v>
      </c>
      <c r="E11" s="36">
        <v>5</v>
      </c>
      <c r="F11" s="19"/>
      <c r="I11" s="5"/>
      <c r="AMG11" s="5"/>
      <c r="AMH11" s="5"/>
      <c r="AMI11" s="5"/>
      <c r="AMJ11" s="5"/>
    </row>
    <row r="12" spans="1:1024" s="1" customFormat="1" ht="15.75" customHeight="1" x14ac:dyDescent="0.2">
      <c r="A12" s="46"/>
      <c r="B12" s="9" t="s">
        <v>5</v>
      </c>
      <c r="C12" s="30">
        <v>378</v>
      </c>
      <c r="D12" s="30">
        <v>382</v>
      </c>
      <c r="E12" s="30">
        <v>380</v>
      </c>
      <c r="F12" s="19">
        <f>ROUND(AVERAGE(C12:E12),2)</f>
        <v>380</v>
      </c>
      <c r="I12" s="5"/>
      <c r="AMG12" s="5"/>
      <c r="AMH12" s="5"/>
      <c r="AMI12" s="5"/>
      <c r="AMJ12" s="5"/>
    </row>
    <row r="13" spans="1:1024" ht="26.25" customHeight="1" thickBot="1" x14ac:dyDescent="0.3">
      <c r="A13" s="47"/>
      <c r="B13" s="20" t="s">
        <v>6</v>
      </c>
      <c r="C13" s="31">
        <f>C12*C11</f>
        <v>1890</v>
      </c>
      <c r="D13" s="31">
        <f>D12*D11</f>
        <v>1910</v>
      </c>
      <c r="E13" s="31">
        <f>E12*E11</f>
        <v>1900</v>
      </c>
      <c r="F13" s="21">
        <f>$C11*F12</f>
        <v>1900</v>
      </c>
    </row>
    <row r="14" spans="1:1024" ht="39" customHeight="1" x14ac:dyDescent="0.25">
      <c r="A14" s="45">
        <v>3</v>
      </c>
      <c r="B14" s="17" t="s">
        <v>3</v>
      </c>
      <c r="C14" s="37" t="s">
        <v>40</v>
      </c>
      <c r="D14" s="37" t="s">
        <v>40</v>
      </c>
      <c r="E14" s="37" t="s">
        <v>40</v>
      </c>
      <c r="F14" s="18"/>
      <c r="G14" s="11"/>
      <c r="H14" s="11"/>
      <c r="I14" s="11"/>
    </row>
    <row r="15" spans="1:1024" ht="29.25" customHeight="1" x14ac:dyDescent="0.25">
      <c r="A15" s="46"/>
      <c r="B15" s="8" t="s">
        <v>4</v>
      </c>
      <c r="C15" s="30"/>
      <c r="D15" s="30"/>
      <c r="E15" s="30"/>
      <c r="F15" s="19"/>
      <c r="G15" s="11"/>
      <c r="H15" s="11"/>
      <c r="I15" s="11"/>
    </row>
    <row r="16" spans="1:1024" x14ac:dyDescent="0.25">
      <c r="A16" s="46"/>
      <c r="B16" s="9" t="s">
        <v>14</v>
      </c>
      <c r="C16" s="36">
        <v>8</v>
      </c>
      <c r="D16" s="36">
        <v>8</v>
      </c>
      <c r="E16" s="36">
        <v>8</v>
      </c>
      <c r="F16" s="19"/>
    </row>
    <row r="17" spans="1:6" x14ac:dyDescent="0.25">
      <c r="A17" s="46"/>
      <c r="B17" s="9" t="s">
        <v>5</v>
      </c>
      <c r="C17" s="30">
        <v>490</v>
      </c>
      <c r="D17" s="30">
        <v>486</v>
      </c>
      <c r="E17" s="30">
        <v>480</v>
      </c>
      <c r="F17" s="19">
        <f>ROUND(AVERAGE(C17:E17),2)</f>
        <v>485.33</v>
      </c>
    </row>
    <row r="18" spans="1:6" ht="15.75" thickBot="1" x14ac:dyDescent="0.3">
      <c r="A18" s="47"/>
      <c r="B18" s="20" t="s">
        <v>6</v>
      </c>
      <c r="C18" s="31">
        <f>C17*C16</f>
        <v>3920</v>
      </c>
      <c r="D18" s="31">
        <f>D17*D16</f>
        <v>3888</v>
      </c>
      <c r="E18" s="31">
        <f>E17*E16</f>
        <v>3840</v>
      </c>
      <c r="F18" s="21">
        <f>$C16*F17</f>
        <v>3882.64</v>
      </c>
    </row>
    <row r="19" spans="1:6" ht="25.5" x14ac:dyDescent="0.25">
      <c r="A19" s="45">
        <v>4</v>
      </c>
      <c r="B19" s="17" t="s">
        <v>3</v>
      </c>
      <c r="C19" s="35" t="s">
        <v>21</v>
      </c>
      <c r="D19" s="35" t="s">
        <v>20</v>
      </c>
      <c r="E19" s="35" t="s">
        <v>20</v>
      </c>
      <c r="F19" s="18"/>
    </row>
    <row r="20" spans="1:6" ht="38.25" x14ac:dyDescent="0.25">
      <c r="A20" s="46"/>
      <c r="B20" s="8" t="s">
        <v>4</v>
      </c>
      <c r="C20" s="30"/>
      <c r="D20" s="30"/>
      <c r="E20" s="30"/>
      <c r="F20" s="19"/>
    </row>
    <row r="21" spans="1:6" x14ac:dyDescent="0.25">
      <c r="A21" s="46"/>
      <c r="B21" s="9" t="s">
        <v>14</v>
      </c>
      <c r="C21" s="36">
        <v>10</v>
      </c>
      <c r="D21" s="36">
        <v>10</v>
      </c>
      <c r="E21" s="36">
        <v>10</v>
      </c>
      <c r="F21" s="19"/>
    </row>
    <row r="22" spans="1:6" x14ac:dyDescent="0.25">
      <c r="A22" s="46"/>
      <c r="B22" s="9" t="s">
        <v>5</v>
      </c>
      <c r="C22" s="30">
        <v>173</v>
      </c>
      <c r="D22" s="30">
        <v>169</v>
      </c>
      <c r="E22" s="30">
        <v>170</v>
      </c>
      <c r="F22" s="19">
        <f>ROUND(AVERAGE(C22:E22),2)</f>
        <v>170.67</v>
      </c>
    </row>
    <row r="23" spans="1:6" ht="15.75" thickBot="1" x14ac:dyDescent="0.3">
      <c r="A23" s="47"/>
      <c r="B23" s="20" t="s">
        <v>6</v>
      </c>
      <c r="C23" s="31">
        <f>C22*C21</f>
        <v>1730</v>
      </c>
      <c r="D23" s="31">
        <f>D22*D21</f>
        <v>1690</v>
      </c>
      <c r="E23" s="31">
        <f>E22*E21</f>
        <v>1700</v>
      </c>
      <c r="F23" s="21">
        <f>$C21*F22</f>
        <v>1706.6999999999998</v>
      </c>
    </row>
    <row r="24" spans="1:6" ht="39" x14ac:dyDescent="0.25">
      <c r="A24" s="45">
        <v>5</v>
      </c>
      <c r="B24" s="17" t="s">
        <v>3</v>
      </c>
      <c r="C24" s="39" t="s">
        <v>28</v>
      </c>
      <c r="D24" s="39" t="s">
        <v>28</v>
      </c>
      <c r="E24" s="39" t="s">
        <v>28</v>
      </c>
      <c r="F24" s="18"/>
    </row>
    <row r="25" spans="1:6" ht="38.25" x14ac:dyDescent="0.25">
      <c r="A25" s="46"/>
      <c r="B25" s="8" t="s">
        <v>4</v>
      </c>
      <c r="C25" s="30"/>
      <c r="D25" s="30"/>
      <c r="E25" s="30"/>
      <c r="F25" s="19"/>
    </row>
    <row r="26" spans="1:6" x14ac:dyDescent="0.25">
      <c r="A26" s="46"/>
      <c r="B26" s="9" t="s">
        <v>14</v>
      </c>
      <c r="C26" s="36">
        <v>10</v>
      </c>
      <c r="D26" s="36">
        <v>10</v>
      </c>
      <c r="E26" s="36">
        <v>10</v>
      </c>
      <c r="F26" s="19"/>
    </row>
    <row r="27" spans="1:6" x14ac:dyDescent="0.25">
      <c r="A27" s="46"/>
      <c r="B27" s="9" t="s">
        <v>5</v>
      </c>
      <c r="C27" s="30">
        <v>2020</v>
      </c>
      <c r="D27" s="30">
        <v>1980</v>
      </c>
      <c r="E27" s="30">
        <v>1960</v>
      </c>
      <c r="F27" s="19">
        <f>ROUND(AVERAGE(C27:E27),2)</f>
        <v>1986.67</v>
      </c>
    </row>
    <row r="28" spans="1:6" ht="15.75" thickBot="1" x14ac:dyDescent="0.3">
      <c r="A28" s="47"/>
      <c r="B28" s="20" t="s">
        <v>6</v>
      </c>
      <c r="C28" s="31">
        <f>C27*C26</f>
        <v>20200</v>
      </c>
      <c r="D28" s="31">
        <f>D27*D26</f>
        <v>19800</v>
      </c>
      <c r="E28" s="31">
        <f>E27*E26</f>
        <v>19600</v>
      </c>
      <c r="F28" s="21">
        <f>$C26*F27</f>
        <v>19866.7</v>
      </c>
    </row>
    <row r="29" spans="1:6" ht="25.5" x14ac:dyDescent="0.25">
      <c r="A29" s="45">
        <v>6</v>
      </c>
      <c r="B29" s="17" t="s">
        <v>3</v>
      </c>
      <c r="C29" s="35" t="s">
        <v>22</v>
      </c>
      <c r="D29" s="35" t="s">
        <v>22</v>
      </c>
      <c r="E29" s="35" t="s">
        <v>22</v>
      </c>
      <c r="F29" s="18"/>
    </row>
    <row r="30" spans="1:6" ht="38.25" x14ac:dyDescent="0.25">
      <c r="A30" s="46"/>
      <c r="B30" s="8" t="s">
        <v>4</v>
      </c>
      <c r="C30" s="30"/>
      <c r="D30" s="30"/>
      <c r="E30" s="30"/>
      <c r="F30" s="19"/>
    </row>
    <row r="31" spans="1:6" x14ac:dyDescent="0.25">
      <c r="A31" s="46"/>
      <c r="B31" s="9" t="s">
        <v>14</v>
      </c>
      <c r="C31" s="36">
        <v>1</v>
      </c>
      <c r="D31" s="36">
        <v>1</v>
      </c>
      <c r="E31" s="36">
        <v>1</v>
      </c>
      <c r="F31" s="19"/>
    </row>
    <row r="32" spans="1:6" x14ac:dyDescent="0.25">
      <c r="A32" s="46"/>
      <c r="B32" s="9" t="s">
        <v>5</v>
      </c>
      <c r="C32" s="30">
        <v>1640</v>
      </c>
      <c r="D32" s="30">
        <v>1660</v>
      </c>
      <c r="E32" s="30">
        <v>1650</v>
      </c>
      <c r="F32" s="19">
        <f>ROUND(AVERAGE(C32:E32),2)</f>
        <v>1650</v>
      </c>
    </row>
    <row r="33" spans="1:6" ht="15.75" thickBot="1" x14ac:dyDescent="0.3">
      <c r="A33" s="47"/>
      <c r="B33" s="20" t="s">
        <v>6</v>
      </c>
      <c r="C33" s="31">
        <f>C32*C31</f>
        <v>1640</v>
      </c>
      <c r="D33" s="31">
        <f>D32*D31</f>
        <v>1660</v>
      </c>
      <c r="E33" s="31">
        <f>E32*E31</f>
        <v>1650</v>
      </c>
      <c r="F33" s="21">
        <f>$C31*F32</f>
        <v>1650</v>
      </c>
    </row>
    <row r="34" spans="1:6" ht="25.5" x14ac:dyDescent="0.25">
      <c r="A34" s="45">
        <v>7</v>
      </c>
      <c r="B34" s="17" t="s">
        <v>3</v>
      </c>
      <c r="C34" s="35" t="s">
        <v>29</v>
      </c>
      <c r="D34" s="35" t="s">
        <v>29</v>
      </c>
      <c r="E34" s="35" t="s">
        <v>29</v>
      </c>
      <c r="F34" s="18"/>
    </row>
    <row r="35" spans="1:6" ht="38.25" x14ac:dyDescent="0.25">
      <c r="A35" s="46"/>
      <c r="B35" s="8" t="s">
        <v>4</v>
      </c>
      <c r="C35" s="30"/>
      <c r="D35" s="30"/>
      <c r="E35" s="30"/>
      <c r="F35" s="19"/>
    </row>
    <row r="36" spans="1:6" x14ac:dyDescent="0.25">
      <c r="A36" s="46"/>
      <c r="B36" s="9" t="s">
        <v>14</v>
      </c>
      <c r="C36" s="36">
        <v>1</v>
      </c>
      <c r="D36" s="36">
        <v>1</v>
      </c>
      <c r="E36" s="36">
        <v>1</v>
      </c>
      <c r="F36" s="19"/>
    </row>
    <row r="37" spans="1:6" x14ac:dyDescent="0.25">
      <c r="A37" s="46"/>
      <c r="B37" s="9" t="s">
        <v>5</v>
      </c>
      <c r="C37" s="30">
        <v>3300</v>
      </c>
      <c r="D37" s="30">
        <v>3380</v>
      </c>
      <c r="E37" s="30">
        <v>3280</v>
      </c>
      <c r="F37" s="19">
        <f>ROUND(AVERAGE(C37:E37),2)</f>
        <v>3320</v>
      </c>
    </row>
    <row r="38" spans="1:6" ht="15.75" thickBot="1" x14ac:dyDescent="0.3">
      <c r="A38" s="47"/>
      <c r="B38" s="20" t="s">
        <v>6</v>
      </c>
      <c r="C38" s="31">
        <f>C37*C36</f>
        <v>3300</v>
      </c>
      <c r="D38" s="31">
        <f>D37*D36</f>
        <v>3380</v>
      </c>
      <c r="E38" s="31">
        <f>E37*E36</f>
        <v>3280</v>
      </c>
      <c r="F38" s="21">
        <f>$C36*F37</f>
        <v>3320</v>
      </c>
    </row>
    <row r="39" spans="1:6" ht="25.5" x14ac:dyDescent="0.25">
      <c r="A39" s="45">
        <v>8</v>
      </c>
      <c r="B39" s="17" t="s">
        <v>3</v>
      </c>
      <c r="C39" s="35" t="s">
        <v>30</v>
      </c>
      <c r="D39" s="35" t="s">
        <v>30</v>
      </c>
      <c r="E39" s="35" t="s">
        <v>30</v>
      </c>
      <c r="F39" s="18"/>
    </row>
    <row r="40" spans="1:6" ht="38.25" x14ac:dyDescent="0.25">
      <c r="A40" s="46"/>
      <c r="B40" s="8" t="s">
        <v>4</v>
      </c>
      <c r="C40" s="30"/>
      <c r="D40" s="30"/>
      <c r="E40" s="30"/>
      <c r="F40" s="19"/>
    </row>
    <row r="41" spans="1:6" x14ac:dyDescent="0.25">
      <c r="A41" s="46"/>
      <c r="B41" s="9" t="s">
        <v>14</v>
      </c>
      <c r="C41" s="36">
        <v>16</v>
      </c>
      <c r="D41" s="36">
        <v>16</v>
      </c>
      <c r="E41" s="36">
        <v>16</v>
      </c>
      <c r="F41" s="19"/>
    </row>
    <row r="42" spans="1:6" x14ac:dyDescent="0.25">
      <c r="A42" s="46"/>
      <c r="B42" s="9" t="s">
        <v>5</v>
      </c>
      <c r="C42" s="30">
        <v>106</v>
      </c>
      <c r="D42" s="30">
        <v>105</v>
      </c>
      <c r="E42" s="30">
        <v>98.9</v>
      </c>
      <c r="F42" s="19">
        <f>ROUND(AVERAGE(C42:E42),2)</f>
        <v>103.3</v>
      </c>
    </row>
    <row r="43" spans="1:6" ht="15.75" thickBot="1" x14ac:dyDescent="0.3">
      <c r="A43" s="47"/>
      <c r="B43" s="20" t="s">
        <v>6</v>
      </c>
      <c r="C43" s="31">
        <f>C42*C41</f>
        <v>1696</v>
      </c>
      <c r="D43" s="31">
        <f>D42*D41</f>
        <v>1680</v>
      </c>
      <c r="E43" s="31">
        <f>E42*E41</f>
        <v>1582.4</v>
      </c>
      <c r="F43" s="21">
        <f>$C41*F42</f>
        <v>1652.8</v>
      </c>
    </row>
    <row r="44" spans="1:6" ht="63.75" x14ac:dyDescent="0.25">
      <c r="A44" s="45">
        <v>9</v>
      </c>
      <c r="B44" s="17" t="s">
        <v>3</v>
      </c>
      <c r="C44" s="35" t="s">
        <v>31</v>
      </c>
      <c r="D44" s="35" t="s">
        <v>31</v>
      </c>
      <c r="E44" s="35" t="s">
        <v>31</v>
      </c>
      <c r="F44" s="18"/>
    </row>
    <row r="45" spans="1:6" ht="38.25" x14ac:dyDescent="0.25">
      <c r="A45" s="46"/>
      <c r="B45" s="8" t="s">
        <v>4</v>
      </c>
      <c r="C45" s="30"/>
      <c r="D45" s="30"/>
      <c r="E45" s="30"/>
      <c r="F45" s="19"/>
    </row>
    <row r="46" spans="1:6" x14ac:dyDescent="0.25">
      <c r="A46" s="46"/>
      <c r="B46" s="9" t="s">
        <v>14</v>
      </c>
      <c r="C46" s="36">
        <v>4</v>
      </c>
      <c r="D46" s="36">
        <v>4</v>
      </c>
      <c r="E46" s="36">
        <v>4</v>
      </c>
      <c r="F46" s="19"/>
    </row>
    <row r="47" spans="1:6" x14ac:dyDescent="0.25">
      <c r="A47" s="46"/>
      <c r="B47" s="9" t="s">
        <v>5</v>
      </c>
      <c r="C47" s="30">
        <v>399</v>
      </c>
      <c r="D47" s="30">
        <v>400</v>
      </c>
      <c r="E47" s="30">
        <v>370</v>
      </c>
      <c r="F47" s="19">
        <f>ROUND(AVERAGE(C47:E47),2)</f>
        <v>389.67</v>
      </c>
    </row>
    <row r="48" spans="1:6" ht="15.75" thickBot="1" x14ac:dyDescent="0.3">
      <c r="A48" s="47"/>
      <c r="B48" s="20" t="s">
        <v>6</v>
      </c>
      <c r="C48" s="31">
        <f>C47*C46</f>
        <v>1596</v>
      </c>
      <c r="D48" s="31">
        <f>D47*D46</f>
        <v>1600</v>
      </c>
      <c r="E48" s="31">
        <f>E47*E46</f>
        <v>1480</v>
      </c>
      <c r="F48" s="21">
        <f>$C46*F47</f>
        <v>1558.68</v>
      </c>
    </row>
    <row r="49" spans="1:6" ht="25.5" x14ac:dyDescent="0.25">
      <c r="A49" s="45">
        <v>10</v>
      </c>
      <c r="B49" s="17" t="s">
        <v>3</v>
      </c>
      <c r="C49" s="35" t="s">
        <v>23</v>
      </c>
      <c r="D49" s="35" t="s">
        <v>32</v>
      </c>
      <c r="E49" s="35" t="s">
        <v>32</v>
      </c>
      <c r="F49" s="18"/>
    </row>
    <row r="50" spans="1:6" ht="38.25" x14ac:dyDescent="0.25">
      <c r="A50" s="46"/>
      <c r="B50" s="8" t="s">
        <v>4</v>
      </c>
      <c r="C50" s="30"/>
      <c r="D50" s="30"/>
      <c r="E50" s="30"/>
      <c r="F50" s="19"/>
    </row>
    <row r="51" spans="1:6" x14ac:dyDescent="0.25">
      <c r="A51" s="46"/>
      <c r="B51" s="9" t="s">
        <v>14</v>
      </c>
      <c r="C51" s="36">
        <v>1</v>
      </c>
      <c r="D51" s="36">
        <v>1</v>
      </c>
      <c r="E51" s="36">
        <v>1</v>
      </c>
      <c r="F51" s="19"/>
    </row>
    <row r="52" spans="1:6" x14ac:dyDescent="0.25">
      <c r="A52" s="46"/>
      <c r="B52" s="9" t="s">
        <v>5</v>
      </c>
      <c r="C52" s="30">
        <v>325</v>
      </c>
      <c r="D52" s="30">
        <v>320</v>
      </c>
      <c r="E52" s="30">
        <v>270</v>
      </c>
      <c r="F52" s="19">
        <f>ROUND(AVERAGE(C52:E52),2)</f>
        <v>305</v>
      </c>
    </row>
    <row r="53" spans="1:6" ht="15.75" thickBot="1" x14ac:dyDescent="0.3">
      <c r="A53" s="47"/>
      <c r="B53" s="20" t="s">
        <v>6</v>
      </c>
      <c r="C53" s="31">
        <f>C52*C51</f>
        <v>325</v>
      </c>
      <c r="D53" s="31">
        <f>D52*D51</f>
        <v>320</v>
      </c>
      <c r="E53" s="31">
        <f>E52*E51</f>
        <v>270</v>
      </c>
      <c r="F53" s="21">
        <f>$C51*F52</f>
        <v>305</v>
      </c>
    </row>
    <row r="54" spans="1:6" ht="25.5" x14ac:dyDescent="0.25">
      <c r="A54" s="45">
        <v>11</v>
      </c>
      <c r="B54" s="17" t="s">
        <v>3</v>
      </c>
      <c r="C54" s="35" t="s">
        <v>24</v>
      </c>
      <c r="D54" s="35" t="s">
        <v>24</v>
      </c>
      <c r="E54" s="35" t="s">
        <v>24</v>
      </c>
      <c r="F54" s="18"/>
    </row>
    <row r="55" spans="1:6" ht="38.25" x14ac:dyDescent="0.25">
      <c r="A55" s="46"/>
      <c r="B55" s="8" t="s">
        <v>4</v>
      </c>
      <c r="C55" s="30"/>
      <c r="D55" s="30"/>
      <c r="E55" s="30"/>
      <c r="F55" s="19"/>
    </row>
    <row r="56" spans="1:6" x14ac:dyDescent="0.25">
      <c r="A56" s="46"/>
      <c r="B56" s="9" t="s">
        <v>14</v>
      </c>
      <c r="C56" s="36">
        <v>2</v>
      </c>
      <c r="D56" s="36">
        <v>2</v>
      </c>
      <c r="E56" s="36">
        <v>2</v>
      </c>
      <c r="F56" s="19"/>
    </row>
    <row r="57" spans="1:6" x14ac:dyDescent="0.25">
      <c r="A57" s="46"/>
      <c r="B57" s="9" t="s">
        <v>5</v>
      </c>
      <c r="C57" s="30">
        <v>2222</v>
      </c>
      <c r="D57" s="30">
        <v>2200</v>
      </c>
      <c r="E57" s="30">
        <v>2050</v>
      </c>
      <c r="F57" s="19">
        <f>ROUND(AVERAGE(C57:E57),2)</f>
        <v>2157.33</v>
      </c>
    </row>
    <row r="58" spans="1:6" ht="15.75" thickBot="1" x14ac:dyDescent="0.3">
      <c r="A58" s="47"/>
      <c r="B58" s="20" t="s">
        <v>6</v>
      </c>
      <c r="C58" s="31">
        <f>C57*C56</f>
        <v>4444</v>
      </c>
      <c r="D58" s="31">
        <f>D57*D56</f>
        <v>4400</v>
      </c>
      <c r="E58" s="31">
        <f>E57*E56</f>
        <v>4100</v>
      </c>
      <c r="F58" s="21">
        <f>$C56*F57</f>
        <v>4314.66</v>
      </c>
    </row>
    <row r="59" spans="1:6" ht="38.25" x14ac:dyDescent="0.25">
      <c r="A59" s="45">
        <v>12</v>
      </c>
      <c r="B59" s="17" t="s">
        <v>3</v>
      </c>
      <c r="C59" s="35" t="s">
        <v>41</v>
      </c>
      <c r="D59" s="35" t="s">
        <v>41</v>
      </c>
      <c r="E59" s="35" t="s">
        <v>41</v>
      </c>
      <c r="F59" s="18"/>
    </row>
    <row r="60" spans="1:6" ht="38.25" x14ac:dyDescent="0.25">
      <c r="A60" s="46"/>
      <c r="B60" s="8" t="s">
        <v>4</v>
      </c>
      <c r="C60" s="30"/>
      <c r="D60" s="30"/>
      <c r="E60" s="30"/>
      <c r="F60" s="19"/>
    </row>
    <row r="61" spans="1:6" x14ac:dyDescent="0.25">
      <c r="A61" s="46"/>
      <c r="B61" s="9" t="s">
        <v>14</v>
      </c>
      <c r="C61" s="36">
        <v>2</v>
      </c>
      <c r="D61" s="36">
        <v>2</v>
      </c>
      <c r="E61" s="36">
        <v>2</v>
      </c>
      <c r="F61" s="19"/>
    </row>
    <row r="62" spans="1:6" x14ac:dyDescent="0.25">
      <c r="A62" s="46"/>
      <c r="B62" s="9" t="s">
        <v>5</v>
      </c>
      <c r="C62" s="30">
        <v>187</v>
      </c>
      <c r="D62" s="30">
        <v>180</v>
      </c>
      <c r="E62" s="30">
        <v>180</v>
      </c>
      <c r="F62" s="19">
        <f>ROUND(AVERAGE(C62:E62),2)</f>
        <v>182.33</v>
      </c>
    </row>
    <row r="63" spans="1:6" ht="15.75" thickBot="1" x14ac:dyDescent="0.3">
      <c r="A63" s="47"/>
      <c r="B63" s="20" t="s">
        <v>6</v>
      </c>
      <c r="C63" s="31">
        <f>C62*C61</f>
        <v>374</v>
      </c>
      <c r="D63" s="31">
        <f>D62*D61</f>
        <v>360</v>
      </c>
      <c r="E63" s="31">
        <f>E62*E61</f>
        <v>360</v>
      </c>
      <c r="F63" s="21">
        <f>$C61*F62</f>
        <v>364.66</v>
      </c>
    </row>
    <row r="64" spans="1:6" ht="25.5" x14ac:dyDescent="0.25">
      <c r="A64" s="45">
        <v>13</v>
      </c>
      <c r="B64" s="17" t="s">
        <v>3</v>
      </c>
      <c r="C64" s="35" t="s">
        <v>25</v>
      </c>
      <c r="D64" s="35" t="s">
        <v>33</v>
      </c>
      <c r="E64" s="35" t="s">
        <v>33</v>
      </c>
      <c r="F64" s="18"/>
    </row>
    <row r="65" spans="1:6" ht="38.25" x14ac:dyDescent="0.25">
      <c r="A65" s="46"/>
      <c r="B65" s="8" t="s">
        <v>4</v>
      </c>
      <c r="C65" s="30"/>
      <c r="D65" s="30"/>
      <c r="E65" s="30"/>
      <c r="F65" s="19"/>
    </row>
    <row r="66" spans="1:6" x14ac:dyDescent="0.25">
      <c r="A66" s="46"/>
      <c r="B66" s="9" t="s">
        <v>14</v>
      </c>
      <c r="C66" s="36">
        <v>1</v>
      </c>
      <c r="D66" s="36">
        <v>1</v>
      </c>
      <c r="E66" s="36">
        <v>1</v>
      </c>
      <c r="F66" s="19"/>
    </row>
    <row r="67" spans="1:6" x14ac:dyDescent="0.25">
      <c r="A67" s="46"/>
      <c r="B67" s="9" t="s">
        <v>5</v>
      </c>
      <c r="C67" s="30">
        <v>1060</v>
      </c>
      <c r="D67" s="30">
        <v>1030</v>
      </c>
      <c r="E67" s="30">
        <v>960</v>
      </c>
      <c r="F67" s="19">
        <f>ROUND(AVERAGE(C67:E67),2)</f>
        <v>1016.67</v>
      </c>
    </row>
    <row r="68" spans="1:6" ht="15.75" thickBot="1" x14ac:dyDescent="0.3">
      <c r="A68" s="47"/>
      <c r="B68" s="20" t="s">
        <v>6</v>
      </c>
      <c r="C68" s="31">
        <f>C67*C66</f>
        <v>1060</v>
      </c>
      <c r="D68" s="31">
        <f>D67*D66</f>
        <v>1030</v>
      </c>
      <c r="E68" s="31">
        <f>E67*E66</f>
        <v>960</v>
      </c>
      <c r="F68" s="21">
        <f>$C66*F67</f>
        <v>1016.67</v>
      </c>
    </row>
    <row r="69" spans="1:6" ht="38.25" x14ac:dyDescent="0.25">
      <c r="A69" s="45">
        <v>14</v>
      </c>
      <c r="B69" s="17" t="s">
        <v>3</v>
      </c>
      <c r="C69" s="35" t="s">
        <v>34</v>
      </c>
      <c r="D69" s="35" t="s">
        <v>34</v>
      </c>
      <c r="E69" s="35" t="s">
        <v>34</v>
      </c>
      <c r="F69" s="18"/>
    </row>
    <row r="70" spans="1:6" ht="38.25" x14ac:dyDescent="0.25">
      <c r="A70" s="46"/>
      <c r="B70" s="8" t="s">
        <v>4</v>
      </c>
      <c r="C70" s="30"/>
      <c r="D70" s="30"/>
      <c r="E70" s="30"/>
      <c r="F70" s="19"/>
    </row>
    <row r="71" spans="1:6" x14ac:dyDescent="0.25">
      <c r="A71" s="46"/>
      <c r="B71" s="9" t="s">
        <v>14</v>
      </c>
      <c r="C71" s="36">
        <v>1</v>
      </c>
      <c r="D71" s="36">
        <v>1</v>
      </c>
      <c r="E71" s="36">
        <v>1</v>
      </c>
      <c r="F71" s="19"/>
    </row>
    <row r="72" spans="1:6" x14ac:dyDescent="0.25">
      <c r="A72" s="46"/>
      <c r="B72" s="9" t="s">
        <v>5</v>
      </c>
      <c r="C72" s="30">
        <v>870</v>
      </c>
      <c r="D72" s="30">
        <v>830</v>
      </c>
      <c r="E72" s="30">
        <v>830</v>
      </c>
      <c r="F72" s="19">
        <f>ROUND(AVERAGE(C72:E72),2)</f>
        <v>843.33</v>
      </c>
    </row>
    <row r="73" spans="1:6" ht="15.75" thickBot="1" x14ac:dyDescent="0.3">
      <c r="A73" s="47"/>
      <c r="B73" s="20" t="s">
        <v>6</v>
      </c>
      <c r="C73" s="31">
        <f>C72*C71</f>
        <v>870</v>
      </c>
      <c r="D73" s="31">
        <f>D72*D71</f>
        <v>830</v>
      </c>
      <c r="E73" s="31">
        <f>E72*E71</f>
        <v>830</v>
      </c>
      <c r="F73" s="21">
        <f>$C71*F72</f>
        <v>843.33</v>
      </c>
    </row>
    <row r="74" spans="1:6" ht="25.5" x14ac:dyDescent="0.25">
      <c r="A74" s="45">
        <v>15</v>
      </c>
      <c r="B74" s="17" t="s">
        <v>3</v>
      </c>
      <c r="C74" s="35" t="s">
        <v>35</v>
      </c>
      <c r="D74" s="35" t="s">
        <v>35</v>
      </c>
      <c r="E74" s="35" t="s">
        <v>35</v>
      </c>
      <c r="F74" s="18"/>
    </row>
    <row r="75" spans="1:6" ht="38.25" x14ac:dyDescent="0.25">
      <c r="A75" s="46"/>
      <c r="B75" s="8" t="s">
        <v>4</v>
      </c>
      <c r="C75" s="30"/>
      <c r="D75" s="30"/>
      <c r="E75" s="30"/>
      <c r="F75" s="19"/>
    </row>
    <row r="76" spans="1:6" x14ac:dyDescent="0.25">
      <c r="A76" s="46"/>
      <c r="B76" s="9" t="s">
        <v>14</v>
      </c>
      <c r="C76" s="36">
        <v>4</v>
      </c>
      <c r="D76" s="36">
        <v>4</v>
      </c>
      <c r="E76" s="36">
        <v>4</v>
      </c>
      <c r="F76" s="19"/>
    </row>
    <row r="77" spans="1:6" x14ac:dyDescent="0.25">
      <c r="A77" s="46"/>
      <c r="B77" s="9" t="s">
        <v>5</v>
      </c>
      <c r="C77" s="30">
        <v>396</v>
      </c>
      <c r="D77" s="30">
        <v>390</v>
      </c>
      <c r="E77" s="30">
        <v>390</v>
      </c>
      <c r="F77" s="19">
        <f>ROUND(AVERAGE(C77:E77),2)</f>
        <v>392</v>
      </c>
    </row>
    <row r="78" spans="1:6" ht="15.75" thickBot="1" x14ac:dyDescent="0.3">
      <c r="A78" s="47"/>
      <c r="B78" s="20" t="s">
        <v>6</v>
      </c>
      <c r="C78" s="31">
        <f>C77*C76</f>
        <v>1584</v>
      </c>
      <c r="D78" s="31">
        <f>D77*D76</f>
        <v>1560</v>
      </c>
      <c r="E78" s="31">
        <f>E77*E76</f>
        <v>1560</v>
      </c>
      <c r="F78" s="21">
        <f>$C76*F77</f>
        <v>1568</v>
      </c>
    </row>
    <row r="79" spans="1:6" ht="25.5" x14ac:dyDescent="0.25">
      <c r="A79" s="45">
        <v>16</v>
      </c>
      <c r="B79" s="17" t="s">
        <v>3</v>
      </c>
      <c r="C79" s="35" t="s">
        <v>26</v>
      </c>
      <c r="D79" s="35" t="s">
        <v>36</v>
      </c>
      <c r="E79" s="35" t="s">
        <v>36</v>
      </c>
      <c r="F79" s="18"/>
    </row>
    <row r="80" spans="1:6" ht="38.25" x14ac:dyDescent="0.25">
      <c r="A80" s="46"/>
      <c r="B80" s="8" t="s">
        <v>4</v>
      </c>
      <c r="C80" s="30"/>
      <c r="D80" s="30"/>
      <c r="E80" s="30"/>
      <c r="F80" s="19"/>
    </row>
    <row r="81" spans="1:6" x14ac:dyDescent="0.25">
      <c r="A81" s="46"/>
      <c r="B81" s="9" t="s">
        <v>14</v>
      </c>
      <c r="C81" s="36">
        <v>2</v>
      </c>
      <c r="D81" s="36">
        <v>2</v>
      </c>
      <c r="E81" s="36">
        <v>2</v>
      </c>
      <c r="F81" s="19"/>
    </row>
    <row r="82" spans="1:6" x14ac:dyDescent="0.25">
      <c r="A82" s="46"/>
      <c r="B82" s="9" t="s">
        <v>5</v>
      </c>
      <c r="C82" s="30">
        <v>1680</v>
      </c>
      <c r="D82" s="30">
        <v>1620</v>
      </c>
      <c r="E82" s="30">
        <v>1490</v>
      </c>
      <c r="F82" s="19">
        <f>ROUND(AVERAGE(C82:E82),2)</f>
        <v>1596.67</v>
      </c>
    </row>
    <row r="83" spans="1:6" ht="15.75" thickBot="1" x14ac:dyDescent="0.3">
      <c r="A83" s="47"/>
      <c r="B83" s="20" t="s">
        <v>6</v>
      </c>
      <c r="C83" s="31">
        <f>C82*C81</f>
        <v>3360</v>
      </c>
      <c r="D83" s="31">
        <f>D82*D81</f>
        <v>3240</v>
      </c>
      <c r="E83" s="31">
        <f>E82*E81</f>
        <v>2980</v>
      </c>
      <c r="F83" s="21">
        <f>$C81*F82</f>
        <v>3193.34</v>
      </c>
    </row>
    <row r="84" spans="1:6" ht="38.25" x14ac:dyDescent="0.25">
      <c r="A84" s="45">
        <v>17</v>
      </c>
      <c r="B84" s="17" t="s">
        <v>3</v>
      </c>
      <c r="C84" s="35" t="s">
        <v>42</v>
      </c>
      <c r="D84" s="35" t="s">
        <v>42</v>
      </c>
      <c r="E84" s="35" t="s">
        <v>42</v>
      </c>
      <c r="F84" s="18"/>
    </row>
    <row r="85" spans="1:6" ht="38.25" x14ac:dyDescent="0.25">
      <c r="A85" s="46"/>
      <c r="B85" s="8" t="s">
        <v>4</v>
      </c>
      <c r="C85" s="30"/>
      <c r="D85" s="30"/>
      <c r="E85" s="30"/>
      <c r="F85" s="19"/>
    </row>
    <row r="86" spans="1:6" x14ac:dyDescent="0.25">
      <c r="A86" s="46"/>
      <c r="B86" s="9" t="s">
        <v>14</v>
      </c>
      <c r="C86" s="36">
        <v>1</v>
      </c>
      <c r="D86" s="36">
        <v>1</v>
      </c>
      <c r="E86" s="36">
        <v>1</v>
      </c>
      <c r="F86" s="19"/>
    </row>
    <row r="87" spans="1:6" x14ac:dyDescent="0.25">
      <c r="A87" s="46"/>
      <c r="B87" s="9" t="s">
        <v>5</v>
      </c>
      <c r="C87" s="30">
        <v>970</v>
      </c>
      <c r="D87" s="30">
        <v>1030</v>
      </c>
      <c r="E87" s="30">
        <v>1030</v>
      </c>
      <c r="F87" s="19">
        <f>ROUND(AVERAGE(C87:E87),2)</f>
        <v>1010</v>
      </c>
    </row>
    <row r="88" spans="1:6" ht="15.75" thickBot="1" x14ac:dyDescent="0.3">
      <c r="A88" s="47"/>
      <c r="B88" s="20" t="s">
        <v>6</v>
      </c>
      <c r="C88" s="31">
        <f>C87*C86</f>
        <v>970</v>
      </c>
      <c r="D88" s="31">
        <f>D87*D86</f>
        <v>1030</v>
      </c>
      <c r="E88" s="31">
        <f>E87*E86</f>
        <v>1030</v>
      </c>
      <c r="F88" s="21">
        <f>$C86*F87</f>
        <v>1010</v>
      </c>
    </row>
    <row r="89" spans="1:6" ht="25.5" x14ac:dyDescent="0.25">
      <c r="A89" s="45">
        <v>18</v>
      </c>
      <c r="B89" s="17" t="s">
        <v>3</v>
      </c>
      <c r="C89" s="38" t="s">
        <v>37</v>
      </c>
      <c r="D89" s="38" t="s">
        <v>37</v>
      </c>
      <c r="E89" s="38" t="s">
        <v>37</v>
      </c>
      <c r="F89" s="18"/>
    </row>
    <row r="90" spans="1:6" ht="38.25" x14ac:dyDescent="0.25">
      <c r="A90" s="46"/>
      <c r="B90" s="8" t="s">
        <v>4</v>
      </c>
      <c r="C90" s="30"/>
      <c r="D90" s="30"/>
      <c r="E90" s="30"/>
      <c r="F90" s="19"/>
    </row>
    <row r="91" spans="1:6" x14ac:dyDescent="0.25">
      <c r="A91" s="46"/>
      <c r="B91" s="9" t="s">
        <v>14</v>
      </c>
      <c r="C91" s="36">
        <v>1</v>
      </c>
      <c r="D91" s="36">
        <v>1</v>
      </c>
      <c r="E91" s="36">
        <v>1</v>
      </c>
      <c r="F91" s="19"/>
    </row>
    <row r="92" spans="1:6" x14ac:dyDescent="0.25">
      <c r="A92" s="46"/>
      <c r="B92" s="9" t="s">
        <v>5</v>
      </c>
      <c r="C92" s="30">
        <v>290</v>
      </c>
      <c r="D92" s="30">
        <v>280</v>
      </c>
      <c r="E92" s="30">
        <v>280</v>
      </c>
      <c r="F92" s="19">
        <f>ROUND(AVERAGE(C92:E92),2)</f>
        <v>283.33</v>
      </c>
    </row>
    <row r="93" spans="1:6" ht="15.75" thickBot="1" x14ac:dyDescent="0.3">
      <c r="A93" s="47"/>
      <c r="B93" s="20" t="s">
        <v>6</v>
      </c>
      <c r="C93" s="31">
        <f>C92*C91</f>
        <v>290</v>
      </c>
      <c r="D93" s="31">
        <f>D92*D91</f>
        <v>280</v>
      </c>
      <c r="E93" s="31">
        <f>E92*E91</f>
        <v>280</v>
      </c>
      <c r="F93" s="21">
        <f>$C91*F92</f>
        <v>283.33</v>
      </c>
    </row>
    <row r="94" spans="1:6" ht="25.5" x14ac:dyDescent="0.25">
      <c r="A94" s="45">
        <v>19</v>
      </c>
      <c r="B94" s="17" t="s">
        <v>3</v>
      </c>
      <c r="C94" s="35" t="s">
        <v>27</v>
      </c>
      <c r="D94" s="35" t="s">
        <v>38</v>
      </c>
      <c r="E94" s="35" t="s">
        <v>38</v>
      </c>
      <c r="F94" s="18"/>
    </row>
    <row r="95" spans="1:6" ht="38.25" x14ac:dyDescent="0.25">
      <c r="A95" s="46"/>
      <c r="B95" s="8" t="s">
        <v>4</v>
      </c>
      <c r="C95" s="30"/>
      <c r="D95" s="30"/>
      <c r="E95" s="30"/>
      <c r="F95" s="19"/>
    </row>
    <row r="96" spans="1:6" x14ac:dyDescent="0.25">
      <c r="A96" s="46"/>
      <c r="B96" s="9" t="s">
        <v>14</v>
      </c>
      <c r="C96" s="36">
        <v>1</v>
      </c>
      <c r="D96" s="36">
        <v>1</v>
      </c>
      <c r="E96" s="36">
        <v>1</v>
      </c>
      <c r="F96" s="19"/>
    </row>
    <row r="97" spans="1:6" x14ac:dyDescent="0.25">
      <c r="A97" s="46"/>
      <c r="B97" s="9" t="s">
        <v>5</v>
      </c>
      <c r="C97" s="30">
        <v>1030</v>
      </c>
      <c r="D97" s="30">
        <v>1050</v>
      </c>
      <c r="E97" s="30">
        <v>1050</v>
      </c>
      <c r="F97" s="19">
        <f>ROUND(AVERAGE(C97:E97),2)</f>
        <v>1043.33</v>
      </c>
    </row>
    <row r="98" spans="1:6" ht="15.75" thickBot="1" x14ac:dyDescent="0.3">
      <c r="A98" s="47"/>
      <c r="B98" s="20" t="s">
        <v>6</v>
      </c>
      <c r="C98" s="31">
        <f>C97*C96</f>
        <v>1030</v>
      </c>
      <c r="D98" s="31">
        <f>D97*D96</f>
        <v>1050</v>
      </c>
      <c r="E98" s="31">
        <f>E97*E96</f>
        <v>1050</v>
      </c>
      <c r="F98" s="21">
        <f>$C96*F97</f>
        <v>1043.33</v>
      </c>
    </row>
    <row r="99" spans="1:6" ht="27" thickBot="1" x14ac:dyDescent="0.3">
      <c r="A99" s="22"/>
      <c r="B99" s="23" t="s">
        <v>7</v>
      </c>
      <c r="C99" s="34">
        <f>SUMIF(B8:B98,B98,C8:C98)</f>
        <v>56167</v>
      </c>
      <c r="D99" s="24">
        <f>SUMIF(B8:B98,B98,D8:D98)</f>
        <v>55852</v>
      </c>
      <c r="E99" s="24">
        <f>SUMIF(B8:B98,B98,E8:E98)</f>
        <v>54532.4</v>
      </c>
      <c r="F99" s="24">
        <f>SUMIF(B8:B98,B98,F8:F98)</f>
        <v>55516.960000000006</v>
      </c>
    </row>
    <row r="100" spans="1:6" ht="15.75" thickBot="1" x14ac:dyDescent="0.3">
      <c r="A100" s="42"/>
      <c r="B100" s="42"/>
      <c r="C100" s="42"/>
      <c r="D100" s="42"/>
      <c r="E100" s="42"/>
      <c r="F100" s="42"/>
    </row>
    <row r="101" spans="1:6" ht="63.75" x14ac:dyDescent="0.25">
      <c r="A101" s="25" t="s">
        <v>8</v>
      </c>
      <c r="B101" s="26" t="s">
        <v>9</v>
      </c>
      <c r="C101" s="43" t="s">
        <v>10</v>
      </c>
      <c r="D101" s="43"/>
      <c r="E101" s="43"/>
      <c r="F101" s="44"/>
    </row>
    <row r="102" spans="1:6" ht="25.5" x14ac:dyDescent="0.25">
      <c r="A102" s="27">
        <v>1</v>
      </c>
      <c r="B102" s="10" t="s">
        <v>16</v>
      </c>
      <c r="C102" s="40"/>
      <c r="D102" s="40"/>
      <c r="E102" s="40"/>
      <c r="F102" s="41"/>
    </row>
    <row r="103" spans="1:6" ht="25.5" x14ac:dyDescent="0.25">
      <c r="A103" s="27">
        <v>2</v>
      </c>
      <c r="B103" s="10" t="s">
        <v>17</v>
      </c>
      <c r="C103" s="40"/>
      <c r="D103" s="40"/>
      <c r="E103" s="40"/>
      <c r="F103" s="41"/>
    </row>
    <row r="104" spans="1:6" ht="26.25" thickBot="1" x14ac:dyDescent="0.3">
      <c r="A104" s="28">
        <v>3</v>
      </c>
      <c r="B104" s="10" t="s">
        <v>18</v>
      </c>
      <c r="C104" s="40"/>
      <c r="D104" s="40"/>
      <c r="E104" s="40"/>
      <c r="F104" s="41"/>
    </row>
    <row r="105" spans="1:6" x14ac:dyDescent="0.25">
      <c r="B105" s="12"/>
      <c r="C105" s="32"/>
      <c r="D105" s="12"/>
      <c r="E105" s="12"/>
      <c r="F105" s="12"/>
    </row>
    <row r="109" spans="1:6" x14ac:dyDescent="0.25">
      <c r="F109" s="33"/>
    </row>
  </sheetData>
  <mergeCells count="26">
    <mergeCell ref="A59:A63"/>
    <mergeCell ref="A64:A68"/>
    <mergeCell ref="A69:A73"/>
    <mergeCell ref="A74:A78"/>
    <mergeCell ref="A79:A83"/>
    <mergeCell ref="A84:A88"/>
    <mergeCell ref="A89:A93"/>
    <mergeCell ref="A94:A98"/>
    <mergeCell ref="A1:F1"/>
    <mergeCell ref="A2:F2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A49:A53"/>
    <mergeCell ref="A54:A58"/>
    <mergeCell ref="C103:F103"/>
    <mergeCell ref="C104:F104"/>
    <mergeCell ref="C102:F102"/>
    <mergeCell ref="A100:F100"/>
    <mergeCell ref="C101:F101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Начальник отдела ОКиТП</cp:lastModifiedBy>
  <cp:revision>155</cp:revision>
  <cp:lastPrinted>2021-07-13T07:16:43Z</cp:lastPrinted>
  <dcterms:created xsi:type="dcterms:W3CDTF">2006-09-16T00:00:00Z</dcterms:created>
  <dcterms:modified xsi:type="dcterms:W3CDTF">2026-08-13T09:23:50Z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