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60" windowWidth="23040" windowHeight="877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Лист1!$A$1:$O$25</definedName>
  </definedNames>
  <calcPr calcId="152511"/>
</workbook>
</file>

<file path=xl/calcChain.xml><?xml version="1.0" encoding="utf-8"?>
<calcChain xmlns="http://schemas.openxmlformats.org/spreadsheetml/2006/main">
  <c r="O17" i="1" l="1"/>
  <c r="K16" i="1" l="1"/>
  <c r="M16" i="1" s="1"/>
  <c r="J16" i="1"/>
  <c r="N17" i="1" l="1"/>
</calcChain>
</file>

<file path=xl/sharedStrings.xml><?xml version="1.0" encoding="utf-8"?>
<sst xmlns="http://schemas.openxmlformats.org/spreadsheetml/2006/main" count="45" uniqueCount="35">
  <si>
    <t>№ п/п</t>
  </si>
  <si>
    <t>Цена за ед. (руб.)</t>
  </si>
  <si>
    <t>Коэффициент вариации (v)</t>
  </si>
  <si>
    <t xml:space="preserve">Кол-во </t>
  </si>
  <si>
    <t>Итоговое значение НМЦК (ЦК) (руб.)</t>
  </si>
  <si>
    <t>Наименование товара, работы, услуги по КТРУ</t>
  </si>
  <si>
    <t>Наименование товара, работы, услуги согласно описанию объекта закупки</t>
  </si>
  <si>
    <t>Типовая принадлежность</t>
  </si>
  <si>
    <t>Единица измерений</t>
  </si>
  <si>
    <t>Ценовые значения анализа рынка</t>
  </si>
  <si>
    <t>Ср. рыночная цена за единицу
(руб.)</t>
  </si>
  <si>
    <t>Цена за единицу с учетом нормативных затрат</t>
  </si>
  <si>
    <t>Итого цена единицы товара (работы, услуги) в том числе с учетом ЛБО (руб.)</t>
  </si>
  <si>
    <t>х</t>
  </si>
  <si>
    <t>Начальная сумма цен единиц товара</t>
  </si>
  <si>
    <t>Начальная сумма единиц работы (услуги)</t>
  </si>
  <si>
    <t>Максимальное значение цены контракта в соответствии с лимитами бюджетных обязательств</t>
  </si>
  <si>
    <t>Всего
НМЦК (ЦК)/ цена единицы товара (работы, услуги) с учетом ЛБО (руб.)</t>
  </si>
  <si>
    <t>Итого НМЦК (ЦК)</t>
  </si>
  <si>
    <t>штука</t>
  </si>
  <si>
    <t>Проведено исследование рынка в сети Интернет.</t>
  </si>
  <si>
    <t>3099*</t>
  </si>
  <si>
    <r>
      <t xml:space="preserve">Используемый метод определения  цены контракта: </t>
    </r>
    <r>
      <rPr>
        <sz val="14"/>
        <color theme="1"/>
        <rFont val="Times New Roman"/>
        <family val="1"/>
        <charset val="204"/>
      </rPr>
      <t>В соответствии со статьей 22 Закона о контрактной системе № 44-ФЗ для определения ЦК применяется метод сопоставимых рыночных цен (анализ рынка) с использованием ценовой информации, полученной с Интернет-ресурса, обладающих опытом поставок соответствующего товара.</t>
    </r>
  </si>
  <si>
    <t>* - цена за единицу товара с учетом нормативных затрат Приказа №3н от 31 марта 2025  (ФОИВ)</t>
  </si>
  <si>
    <t xml:space="preserve">Обоснование
цены контракта, заключаемого с единственным поставщиком (подрядчиком, исполнителем) (ЦК) </t>
  </si>
  <si>
    <t>Цена государственного контракта (ЦК) обосновывается по наименьшему КП</t>
  </si>
  <si>
    <t>Расчет НМЦК</t>
  </si>
  <si>
    <t xml:space="preserve">Источник № 1
Вх. №6479  от 08.06.2026
</t>
  </si>
  <si>
    <t xml:space="preserve">Источник № 2
Вх. № 6480 от 08.06.2026"
</t>
  </si>
  <si>
    <t xml:space="preserve">Источник № 3
Вх. №6481  от 08.06.2026"
</t>
  </si>
  <si>
    <t xml:space="preserve">    Швабра для пола
ОКПД2:
32.99.59.000
</t>
  </si>
  <si>
    <t>Швабра</t>
  </si>
  <si>
    <r>
      <t xml:space="preserve">Предмет контракта: </t>
    </r>
    <r>
      <rPr>
        <sz val="14"/>
        <color theme="1"/>
        <rFont val="Times New Roman"/>
        <family val="1"/>
        <charset val="204"/>
      </rPr>
      <t>Поставка хозяйственных товаров для обеспечения нужд Управления Федеральной службы по ветеринарному и фитосанитарному надзору по Тверской и Ярославской областям.</t>
    </r>
  </si>
  <si>
    <r>
      <t xml:space="preserve">Реквизиты запросов ценовой информации (в т.ч. в ЕИС): </t>
    </r>
    <r>
      <rPr>
        <sz val="14"/>
        <rFont val="Times New Roman"/>
        <family val="1"/>
        <charset val="204"/>
      </rPr>
      <t>Запрос направлен в 28 организаций: исх. № 50-07-22/3763 от 05.06.2026, в ЕИС от 05.06.2026 г. № 0828100000726000580
Ответ получен от 3 (трех) организаций, на основании данной информации произведен расчет НМЦК (ЦК): Источник № 1 - вх. № 6479 от 08.06.2026, Источник № 2 - вх. № 6480 от 08.06.2026, Источник № 3 - вх. №6481 от 08.06.2026</t>
    </r>
  </si>
  <si>
    <t>Дата подготовки обоснования (ЦК): 23.07.2026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</si>
</sst>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top" wrapText="1"/>
    </xf>
    <xf numFmtId="2" fontId="6" fillId="0" borderId="0" xfId="0" applyNumberFormat="1" applyFont="1" applyFill="1" applyAlignment="1">
      <alignment horizontal="left" vertical="top" wrapText="1"/>
    </xf>
    <xf numFmtId="4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wrapText="1"/>
    </xf>
    <xf numFmtId="0" fontId="6" fillId="0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6" fillId="0" borderId="1" xfId="0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5"/>
  <sheetViews>
    <sheetView tabSelected="1" view="pageBreakPreview" zoomScale="60" zoomScaleNormal="60" workbookViewId="0">
      <selection activeCell="C28" sqref="C28"/>
    </sheetView>
  </sheetViews>
  <sheetFormatPr defaultRowHeight="15" x14ac:dyDescent="0.25"/>
  <cols>
    <col min="1" max="1" width="12" customWidth="1"/>
    <col min="2" max="3" width="26.42578125" customWidth="1"/>
    <col min="4" max="4" width="23.85546875" customWidth="1"/>
    <col min="5" max="5" width="9.85546875" customWidth="1"/>
    <col min="6" max="6" width="8.5703125" customWidth="1"/>
    <col min="7" max="9" width="14.28515625" customWidth="1"/>
    <col min="10" max="10" width="9.42578125" customWidth="1"/>
    <col min="11" max="11" width="11.5703125" customWidth="1"/>
    <col min="12" max="12" width="13.140625" customWidth="1"/>
    <col min="13" max="13" width="15.140625" customWidth="1"/>
    <col min="14" max="14" width="18.7109375" customWidth="1"/>
    <col min="15" max="15" width="26.42578125" customWidth="1"/>
    <col min="17" max="17" width="17.5703125" customWidth="1"/>
  </cols>
  <sheetData>
    <row r="1" spans="1:25" ht="38.25" customHeight="1" x14ac:dyDescent="0.25">
      <c r="A1" s="44" t="s">
        <v>24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9" customHeight="1" x14ac:dyDescent="0.3">
      <c r="A2" s="7"/>
      <c r="B2" s="46"/>
      <c r="C2" s="46"/>
      <c r="D2" s="46"/>
      <c r="E2" s="46"/>
      <c r="F2" s="46"/>
      <c r="G2" s="47"/>
      <c r="H2" s="47"/>
      <c r="I2" s="47"/>
      <c r="J2" s="47"/>
      <c r="K2" s="47"/>
      <c r="L2" s="47"/>
      <c r="M2" s="47"/>
      <c r="N2" s="47"/>
      <c r="O2" s="47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.75" x14ac:dyDescent="0.3">
      <c r="A3" s="54" t="s">
        <v>34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9" customHeight="1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46.5" customHeight="1" x14ac:dyDescent="0.25">
      <c r="A5" s="48" t="s">
        <v>32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 x14ac:dyDescent="0.3">
      <c r="A6" s="7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74.25" customHeight="1" x14ac:dyDescent="0.25">
      <c r="A7" s="50" t="s">
        <v>22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52.5" customHeight="1" x14ac:dyDescent="0.25">
      <c r="A8" s="52" t="s">
        <v>33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27" customHeight="1" x14ac:dyDescent="0.25">
      <c r="A9" s="53" t="s">
        <v>20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24.75" customHeight="1" x14ac:dyDescent="0.3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8"/>
      <c r="N10" s="8"/>
      <c r="O10" s="8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s="1" customFormat="1" ht="35.25" customHeight="1" x14ac:dyDescent="0.25">
      <c r="A11" s="35" t="s">
        <v>0</v>
      </c>
      <c r="B11" s="35" t="s">
        <v>5</v>
      </c>
      <c r="C11" s="35" t="s">
        <v>6</v>
      </c>
      <c r="D11" s="35" t="s">
        <v>7</v>
      </c>
      <c r="E11" s="35" t="s">
        <v>8</v>
      </c>
      <c r="F11" s="38" t="s">
        <v>3</v>
      </c>
      <c r="G11" s="40" t="s">
        <v>26</v>
      </c>
      <c r="H11" s="41"/>
      <c r="I11" s="41"/>
      <c r="J11" s="41"/>
      <c r="K11" s="41"/>
      <c r="L11" s="41"/>
      <c r="M11" s="42"/>
      <c r="N11" s="32" t="s">
        <v>12</v>
      </c>
      <c r="O11" s="32" t="s">
        <v>17</v>
      </c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s="5" customFormat="1" ht="27.75" customHeight="1" x14ac:dyDescent="0.25">
      <c r="A12" s="36"/>
      <c r="B12" s="36"/>
      <c r="C12" s="36"/>
      <c r="D12" s="36"/>
      <c r="E12" s="36"/>
      <c r="F12" s="38"/>
      <c r="G12" s="38" t="s">
        <v>9</v>
      </c>
      <c r="H12" s="38"/>
      <c r="I12" s="38"/>
      <c r="J12" s="35" t="s">
        <v>2</v>
      </c>
      <c r="K12" s="35" t="s">
        <v>10</v>
      </c>
      <c r="L12" s="32" t="s">
        <v>11</v>
      </c>
      <c r="M12" s="35" t="s">
        <v>4</v>
      </c>
      <c r="N12" s="33"/>
      <c r="O12" s="3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s="5" customFormat="1" ht="63.75" customHeight="1" x14ac:dyDescent="0.25">
      <c r="A13" s="36"/>
      <c r="B13" s="36"/>
      <c r="C13" s="36"/>
      <c r="D13" s="36"/>
      <c r="E13" s="36"/>
      <c r="F13" s="38"/>
      <c r="G13" s="10" t="s">
        <v>27</v>
      </c>
      <c r="H13" s="10" t="s">
        <v>28</v>
      </c>
      <c r="I13" s="10" t="s">
        <v>29</v>
      </c>
      <c r="J13" s="36"/>
      <c r="K13" s="36"/>
      <c r="L13" s="33"/>
      <c r="M13" s="36"/>
      <c r="N13" s="33"/>
      <c r="O13" s="3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s="5" customFormat="1" ht="45.75" customHeight="1" x14ac:dyDescent="0.25">
      <c r="A14" s="37"/>
      <c r="B14" s="37"/>
      <c r="C14" s="37"/>
      <c r="D14" s="37"/>
      <c r="E14" s="37"/>
      <c r="F14" s="38"/>
      <c r="G14" s="22" t="s">
        <v>1</v>
      </c>
      <c r="H14" s="11" t="s">
        <v>1</v>
      </c>
      <c r="I14" s="22" t="s">
        <v>1</v>
      </c>
      <c r="J14" s="37"/>
      <c r="K14" s="37"/>
      <c r="L14" s="34"/>
      <c r="M14" s="37"/>
      <c r="N14" s="34"/>
      <c r="O14" s="34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s="4" customFormat="1" ht="24.75" customHeight="1" x14ac:dyDescent="0.25">
      <c r="A15" s="12">
        <v>1</v>
      </c>
      <c r="B15" s="13">
        <v>2</v>
      </c>
      <c r="C15" s="13">
        <v>3</v>
      </c>
      <c r="D15" s="13">
        <v>4</v>
      </c>
      <c r="E15" s="13">
        <v>5</v>
      </c>
      <c r="F15" s="13">
        <v>6</v>
      </c>
      <c r="G15" s="13">
        <v>7</v>
      </c>
      <c r="H15" s="13">
        <v>8</v>
      </c>
      <c r="I15" s="13">
        <v>9</v>
      </c>
      <c r="J15" s="13">
        <v>10</v>
      </c>
      <c r="K15" s="13">
        <v>11</v>
      </c>
      <c r="L15" s="14">
        <v>12</v>
      </c>
      <c r="M15" s="13">
        <v>13</v>
      </c>
      <c r="N15" s="13">
        <v>14</v>
      </c>
      <c r="O15" s="13">
        <v>15</v>
      </c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s="5" customFormat="1" ht="131.25" customHeight="1" x14ac:dyDescent="0.3">
      <c r="A16" s="15">
        <v>1</v>
      </c>
      <c r="B16" s="14" t="s">
        <v>13</v>
      </c>
      <c r="C16" s="23" t="s">
        <v>30</v>
      </c>
      <c r="D16" s="14" t="s">
        <v>31</v>
      </c>
      <c r="E16" s="14" t="s">
        <v>19</v>
      </c>
      <c r="F16" s="14">
        <v>7</v>
      </c>
      <c r="G16" s="16">
        <v>1200</v>
      </c>
      <c r="H16" s="16">
        <v>1150</v>
      </c>
      <c r="I16" s="16">
        <v>1150</v>
      </c>
      <c r="J16" s="16">
        <f t="shared" ref="J16" si="0">STDEV(G16:I16)/AVERAGE(G16:I16)*100</f>
        <v>2.4743582965269675</v>
      </c>
      <c r="K16" s="16">
        <f t="shared" ref="K16" si="1">ROUND((G16+H16+I16)/3,2)</f>
        <v>1166.67</v>
      </c>
      <c r="L16" s="16" t="s">
        <v>21</v>
      </c>
      <c r="M16" s="16">
        <f>F16*K16</f>
        <v>8166.6900000000005</v>
      </c>
      <c r="N16" s="17" t="s">
        <v>13</v>
      </c>
      <c r="O16" s="17" t="s">
        <v>13</v>
      </c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15" ht="26.25" customHeight="1" x14ac:dyDescent="0.25">
      <c r="A17" s="39" t="s">
        <v>18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21">
        <f>SUM(M16:M16)</f>
        <v>8166.6900000000005</v>
      </c>
      <c r="O17" s="17">
        <f>H16*F16</f>
        <v>8050</v>
      </c>
    </row>
    <row r="18" spans="1:15" ht="26.25" customHeight="1" x14ac:dyDescent="0.25">
      <c r="A18" s="39" t="s">
        <v>14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17" t="s">
        <v>13</v>
      </c>
      <c r="O18" s="17" t="s">
        <v>13</v>
      </c>
    </row>
    <row r="19" spans="1:15" ht="26.25" customHeight="1" x14ac:dyDescent="0.25">
      <c r="A19" s="29" t="s">
        <v>15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1"/>
      <c r="N19" s="17" t="s">
        <v>13</v>
      </c>
      <c r="O19" s="17" t="s">
        <v>13</v>
      </c>
    </row>
    <row r="20" spans="1:15" ht="26.25" customHeight="1" x14ac:dyDescent="0.25">
      <c r="A20" s="28" t="s">
        <v>16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10" t="s">
        <v>13</v>
      </c>
      <c r="O20" s="18" t="s">
        <v>13</v>
      </c>
    </row>
    <row r="21" spans="1:15" ht="17.25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</row>
    <row r="22" spans="1:15" ht="17.25" customHeight="1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0"/>
    </row>
    <row r="23" spans="1:15" ht="24" customHeight="1" x14ac:dyDescent="0.25">
      <c r="A23" s="24" t="s">
        <v>23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</row>
    <row r="24" spans="1:15" ht="25.5" customHeight="1" x14ac:dyDescent="0.25">
      <c r="A24" s="24" t="s">
        <v>25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6"/>
    </row>
    <row r="25" spans="1:15" ht="26.25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</row>
  </sheetData>
  <mergeCells count="30">
    <mergeCell ref="A10:L10"/>
    <mergeCell ref="A1:O1"/>
    <mergeCell ref="B2:O2"/>
    <mergeCell ref="A5:O5"/>
    <mergeCell ref="A7:O7"/>
    <mergeCell ref="A8:O8"/>
    <mergeCell ref="A3:O3"/>
    <mergeCell ref="A9:O9"/>
    <mergeCell ref="O11:O14"/>
    <mergeCell ref="E11:E14"/>
    <mergeCell ref="F11:F14"/>
    <mergeCell ref="A11:A14"/>
    <mergeCell ref="A18:M18"/>
    <mergeCell ref="M12:M14"/>
    <mergeCell ref="G11:M11"/>
    <mergeCell ref="N11:N14"/>
    <mergeCell ref="A17:M17"/>
    <mergeCell ref="C11:C14"/>
    <mergeCell ref="B11:B14"/>
    <mergeCell ref="D11:D14"/>
    <mergeCell ref="G12:I12"/>
    <mergeCell ref="J12:J14"/>
    <mergeCell ref="K12:K14"/>
    <mergeCell ref="L12:L14"/>
    <mergeCell ref="A23:O23"/>
    <mergeCell ref="A25:O25"/>
    <mergeCell ref="A21:O21"/>
    <mergeCell ref="A20:M20"/>
    <mergeCell ref="A19:M19"/>
    <mergeCell ref="A24:N24"/>
  </mergeCells>
  <pageMargins left="0.62992125984251968" right="0.43307086614173229" top="0.59055118110236227" bottom="0.39370078740157483" header="0.11811023622047245" footer="0.11811023622047245"/>
  <pageSetup paperSize="9" scale="37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2026-07-23T07:04:31Z</dcterms:modified>
</cp:coreProperties>
</file>