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3. Электротехническая продукция (кабинет КТ)_Порчхидзе\"/>
    </mc:Choice>
  </mc:AlternateContent>
  <xr:revisionPtr revIDLastSave="0" documentId="13_ncr:1_{997FD13D-02EC-4F19-A280-AE78D9A544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8" i="1"/>
  <c r="P39" i="1"/>
  <c r="P40" i="1"/>
  <c r="P41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P37" i="1" s="1"/>
  <c r="O38" i="1"/>
  <c r="O39" i="1"/>
  <c r="O40" i="1"/>
  <c r="O41" i="1"/>
  <c r="N11" i="1"/>
  <c r="Q11" i="1" s="1"/>
  <c r="N12" i="1"/>
  <c r="Q12" i="1" s="1"/>
  <c r="N13" i="1"/>
  <c r="Q13" i="1" s="1"/>
  <c r="N14" i="1"/>
  <c r="Q14" i="1" s="1"/>
  <c r="N15" i="1"/>
  <c r="Q15" i="1" s="1"/>
  <c r="N16" i="1"/>
  <c r="Q16" i="1" s="1"/>
  <c r="N17" i="1"/>
  <c r="Q17" i="1" s="1"/>
  <c r="N18" i="1"/>
  <c r="Q18" i="1" s="1"/>
  <c r="N19" i="1"/>
  <c r="Q19" i="1" s="1"/>
  <c r="N20" i="1"/>
  <c r="Q20" i="1" s="1"/>
  <c r="N21" i="1"/>
  <c r="Q21" i="1" s="1"/>
  <c r="N22" i="1"/>
  <c r="Q22" i="1" s="1"/>
  <c r="N23" i="1"/>
  <c r="Q23" i="1" s="1"/>
  <c r="N24" i="1"/>
  <c r="Q24" i="1" s="1"/>
  <c r="N25" i="1"/>
  <c r="Q25" i="1" s="1"/>
  <c r="N26" i="1"/>
  <c r="Q26" i="1" s="1"/>
  <c r="N27" i="1"/>
  <c r="Q27" i="1" s="1"/>
  <c r="N28" i="1"/>
  <c r="Q28" i="1" s="1"/>
  <c r="N29" i="1"/>
  <c r="Q29" i="1" s="1"/>
  <c r="N30" i="1"/>
  <c r="Q30" i="1" s="1"/>
  <c r="N31" i="1"/>
  <c r="Q31" i="1" s="1"/>
  <c r="N32" i="1"/>
  <c r="Q32" i="1" s="1"/>
  <c r="N33" i="1"/>
  <c r="Q33" i="1" s="1"/>
  <c r="N34" i="1"/>
  <c r="Q34" i="1" s="1"/>
  <c r="N35" i="1"/>
  <c r="Q35" i="1" s="1"/>
  <c r="N36" i="1"/>
  <c r="Q36" i="1" s="1"/>
  <c r="N37" i="1"/>
  <c r="Q37" i="1" s="1"/>
  <c r="N38" i="1"/>
  <c r="Q38" i="1" s="1"/>
  <c r="N39" i="1"/>
  <c r="Q39" i="1" s="1"/>
  <c r="N40" i="1"/>
  <c r="Q40" i="1" s="1"/>
  <c r="N41" i="1"/>
  <c r="Q41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O10" i="1"/>
  <c r="N10" i="1"/>
  <c r="Q10" i="1" s="1"/>
  <c r="L10" i="1"/>
  <c r="Q42" i="1" l="1"/>
  <c r="P10" i="1"/>
</calcChain>
</file>

<file path=xl/sharedStrings.xml><?xml version="1.0" encoding="utf-8"?>
<sst xmlns="http://schemas.openxmlformats.org/spreadsheetml/2006/main" count="157" uniqueCount="71">
  <si>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</si>
  <si>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</si>
  <si>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</si>
  <si>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</si>
  <si>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</si>
  <si>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</si>
  <si>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</si>
  <si>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</si>
  <si>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</si>
  <si>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</si>
  <si>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</si>
  <si>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</si>
  <si>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</si>
  <si>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</si>
  <si>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</si>
  <si>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</si>
  <si>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</si>
  <si>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</si>
  <si>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</si>
  <si>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Специалист  по закупкам: _______________ М.А. Антошин</t>
  </si>
  <si>
    <t>Сумма по средней цене за единицу с учетом НДС
(руб.)</t>
  </si>
  <si>
    <t>Коммерческое предложение
№ 1
от 17.07.2026</t>
  </si>
  <si>
    <t>Коммерческое предложение
№ 2
от 28.07.2026</t>
  </si>
  <si>
    <t>Коммерческое предложение
№ 3
от 28.07.2026</t>
  </si>
  <si>
    <t>Одноклавишный механизм выключателя Systeme Electric ATLAS DESIGN с подсветкой сх.1а 10АХ белый</t>
  </si>
  <si>
    <t>Механизм выключателя Systeme Electric 2-кл. ATLAS DESIGN с подсветкой сх.5а 10АХ белый</t>
  </si>
  <si>
    <t>Рамка Systeme Electric 2-м ATLAS DESIGN универс. белая A</t>
  </si>
  <si>
    <t>Световое табло Элтех-сервис М-220 "Входите"</t>
  </si>
  <si>
    <t>Световое табло Элтех-сервис М-24 "Не входить"</t>
  </si>
  <si>
    <t>Светорегулятор Systeme Electric ATLASDESIGN (диммер) повор-нажим, LED, RC, 400Вт белый</t>
  </si>
  <si>
    <t>Розетка заземления ПОЛИГОН РЗ-01</t>
  </si>
  <si>
    <t xml:space="preserve">Розетка Systeme Electric AtlasDesign Profi 16 АХ, 250 В, открытой установки, белая </t>
  </si>
  <si>
    <t xml:space="preserve">Рамка Systeme Electric 3-м ATLAS DESIGN универс. белая </t>
  </si>
  <si>
    <t xml:space="preserve">Рамка Systeme Electric 4-м ATLAS DESIGN универсальная, белая </t>
  </si>
  <si>
    <t xml:space="preserve">Механизм розетки Systeme Electric 1-м СП ATLAS DESIGN с заземлением, защитные шторки 16А белый </t>
  </si>
  <si>
    <t xml:space="preserve">Коробка установочная для сплошных стен Systeme Electric MULTIBOX D65x60 мм (внутр. размеры), под коронку D68 мм </t>
  </si>
  <si>
    <t xml:space="preserve">Короб с направляющими DKC ТА-GN 200x80 длина 2м </t>
  </si>
  <si>
    <t xml:space="preserve">Рамка для ввода в стену/коробку RQM для TA-GN 150 IN-Liner </t>
  </si>
  <si>
    <t xml:space="preserve">Короб с направляющими DKC ТА-GN 150x80 длина 2м </t>
  </si>
  <si>
    <t>Разделитель DKC SEP-G 80 длина 2м</t>
  </si>
  <si>
    <t>Кабель-канал DKC TA-GN 150x60 длина 2м</t>
  </si>
  <si>
    <t>Разделитель универсальный SEP-N 60/50 длина 2м</t>
  </si>
  <si>
    <t>Кабельная бирка FORTISFLEX У-134 У3,5 100шт/уп</t>
  </si>
  <si>
    <t xml:space="preserve">Распаячная коробка KOR8080507gORFR огнестойкая 80x80x50мм оранжевая с гермовводами 7 вх. ЭРА </t>
  </si>
  <si>
    <t>Клемма 3x0.08-2.5мм 222-413 WAGO</t>
  </si>
  <si>
    <t>Коробка IEK КУП 85x85x40мм ip44 6 вв.</t>
  </si>
  <si>
    <t>Главная заземляющая шина МПО Электромонтаж шкаф 310х580х220мм 630А</t>
  </si>
  <si>
    <t xml:space="preserve">Нейлоновая хомут-стяжка Gigant 2,5х160 белая, 100 шт/уп </t>
  </si>
  <si>
    <t>Нейлоновая хомут-стяжка Gigant 3,6х300 белая, 100 шт/уп  G/1/18</t>
  </si>
  <si>
    <t>Громкоговоритель потолочный CS-03</t>
  </si>
  <si>
    <t>Розетка компьютерная двойная Systeme Electric AtlasDesign, RJ45+RJ45, кат.6А белая</t>
  </si>
  <si>
    <t xml:space="preserve">Кабель витопарный SPL категории 6, U/UTP, 23 AWG, 4x2х0,58, LSZH нг(A)-HF, для внутренней прокладки, зеленый, коробка 500 м. </t>
  </si>
  <si>
    <t>Коннектор DKC rj-45 cat6 неэкранированный 50 шт/уп</t>
  </si>
  <si>
    <t>27.33.11.140</t>
  </si>
  <si>
    <t>27.33.14.000</t>
  </si>
  <si>
    <t>27.40.24.123</t>
  </si>
  <si>
    <t>27.33.13.110</t>
  </si>
  <si>
    <t>27.90.12.130</t>
  </si>
  <si>
    <t>22.29.29.190</t>
  </si>
  <si>
    <t>27.33.13.120</t>
  </si>
  <si>
    <t>27.12.10.120</t>
  </si>
  <si>
    <t>22.29.26.119</t>
  </si>
  <si>
    <t>27.90.20.120</t>
  </si>
  <si>
    <t>27.31.1</t>
  </si>
  <si>
    <t>Шт</t>
  </si>
  <si>
    <t>Уп</t>
  </si>
  <si>
    <t>Дата подготовки обоснования НМЦК: 10.08.2026</t>
  </si>
  <si>
    <t>на поставку электрической продукции для нужд ФГБУ «НМИЦ пульмонологии» ФМБА России</t>
  </si>
  <si>
    <t xml:space="preserve">Труба DKC ПВХ гофрированная c протяжкой d20мм, длина 100м </t>
  </si>
  <si>
    <t xml:space="preserve">Труба DKC ПВХ гофрированная c протяжкой d16мм, длина 100м </t>
  </si>
  <si>
    <t>Труба DKC ПВХ гофрированная c протяжкой d32мм, длина 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</si>
</sst>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Normal="100" workbookViewId="0">
      <selection activeCell="H43" sqref="H43"/>
    </sheetView>
  </sheetViews>
  <sheetFormatPr defaultRowHeight="15" x14ac:dyDescent="0.25"/>
  <cols>
    <col min="1" max="1" width="4.5703125" customWidth="1"/>
    <col min="2" max="2" width="38.140625" customWidth="1"/>
    <col min="3" max="3" width="13.7109375" customWidth="1"/>
    <col min="5" max="5" width="9.140625" style="30"/>
    <col min="6" max="10" width="13.7109375" style="30" customWidth="1"/>
    <col min="11" max="11" width="13.7109375" customWidth="1"/>
    <col min="12" max="12" width="18.28515625" customWidth="1"/>
    <col min="13" max="13" width="9.140625" style="30"/>
    <col min="14" max="14" width="18.28515625" customWidth="1"/>
    <col min="15" max="15" width="13.7109375" customWidth="1"/>
    <col min="16" max="16" width="18.28515625" customWidth="1"/>
    <col min="17" max="17" width="13.7109375" customWidth="1"/>
  </cols>
  <sheetData>
    <row r="1" spans="1:18" x14ac:dyDescent="0.25">
      <c r="A1" s="3"/>
      <c r="B1" s="3"/>
      <c r="C1" s="3"/>
      <c r="D1" s="3"/>
      <c r="E1" s="26"/>
      <c r="F1" s="26"/>
      <c r="G1" s="26"/>
      <c r="H1" s="26"/>
      <c r="I1" s="26"/>
      <c r="J1" s="26"/>
      <c r="K1" s="3"/>
      <c r="L1" s="3"/>
      <c r="M1" s="26"/>
      <c r="N1" s="3"/>
      <c r="O1" s="3"/>
      <c r="P1" s="3"/>
      <c r="Q1" s="3"/>
      <c r="R1" s="3"/>
    </row>
    <row r="2" spans="1:18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5">
      <c r="A3" s="31" t="s">
        <v>67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25">
      <c r="A4" s="3"/>
      <c r="B4" s="3"/>
      <c r="C4" s="3"/>
      <c r="D4" s="3"/>
      <c r="E4" s="26"/>
      <c r="F4" s="26"/>
      <c r="G4" s="26"/>
      <c r="H4" s="26"/>
      <c r="I4" s="26"/>
      <c r="J4" s="26"/>
      <c r="K4" s="3"/>
      <c r="L4" s="3"/>
      <c r="M4" s="26"/>
      <c r="N4" s="3"/>
      <c r="O4" s="3"/>
      <c r="P4" s="3"/>
      <c r="Q4" s="3"/>
      <c r="R4" s="3"/>
    </row>
    <row r="5" spans="1:18" ht="30" customHeight="1" x14ac:dyDescent="0.25">
      <c r="A5" s="15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2" t="s">
        <v>12</v>
      </c>
    </row>
    <row r="6" spans="1:18" ht="30" customHeight="1" x14ac:dyDescent="0.25">
      <c r="A6" s="12" t="s">
        <v>0</v>
      </c>
      <c r="B6" s="12" t="s">
        <v>1</v>
      </c>
      <c r="C6" s="12" t="s">
        <v>2</v>
      </c>
      <c r="D6" s="12" t="s">
        <v>3</v>
      </c>
      <c r="E6" s="27" t="s">
        <v>4</v>
      </c>
      <c r="F6" s="23" t="s">
        <v>7</v>
      </c>
      <c r="G6" s="24"/>
      <c r="H6" s="24"/>
      <c r="I6" s="24"/>
      <c r="J6" s="24"/>
      <c r="K6" s="25"/>
      <c r="L6" s="12" t="s">
        <v>17</v>
      </c>
      <c r="M6" s="27" t="s">
        <v>8</v>
      </c>
      <c r="N6" s="12" t="s">
        <v>18</v>
      </c>
      <c r="O6" s="19" t="s">
        <v>11</v>
      </c>
      <c r="P6" s="20"/>
      <c r="Q6" s="12" t="s">
        <v>20</v>
      </c>
      <c r="R6" s="13"/>
    </row>
    <row r="7" spans="1:18" ht="45" customHeight="1" x14ac:dyDescent="0.25">
      <c r="A7" s="13"/>
      <c r="B7" s="13"/>
      <c r="C7" s="13"/>
      <c r="D7" s="13"/>
      <c r="E7" s="28"/>
      <c r="F7" s="21" t="s">
        <v>21</v>
      </c>
      <c r="G7" s="22"/>
      <c r="H7" s="21" t="s">
        <v>22</v>
      </c>
      <c r="I7" s="22"/>
      <c r="J7" s="21" t="s">
        <v>23</v>
      </c>
      <c r="K7" s="22"/>
      <c r="L7" s="13"/>
      <c r="M7" s="28"/>
      <c r="N7" s="13"/>
      <c r="O7" s="12" t="s">
        <v>9</v>
      </c>
      <c r="P7" s="12" t="s">
        <v>10</v>
      </c>
      <c r="Q7" s="13"/>
      <c r="R7" s="13"/>
    </row>
    <row r="8" spans="1:18" ht="30" customHeight="1" x14ac:dyDescent="0.25">
      <c r="A8" s="14"/>
      <c r="B8" s="14"/>
      <c r="C8" s="14"/>
      <c r="D8" s="14"/>
      <c r="E8" s="29"/>
      <c r="F8" s="7" t="s">
        <v>5</v>
      </c>
      <c r="G8" s="7" t="s">
        <v>6</v>
      </c>
      <c r="H8" s="7" t="s">
        <v>5</v>
      </c>
      <c r="I8" s="7" t="s">
        <v>6</v>
      </c>
      <c r="J8" s="7" t="s">
        <v>5</v>
      </c>
      <c r="K8" s="4" t="s">
        <v>6</v>
      </c>
      <c r="L8" s="14"/>
      <c r="M8" s="29"/>
      <c r="N8" s="14"/>
      <c r="O8" s="14"/>
      <c r="P8" s="14"/>
      <c r="Q8" s="14"/>
      <c r="R8" s="14"/>
    </row>
    <row r="9" spans="1:18" x14ac:dyDescent="0.25">
      <c r="A9" s="1">
        <v>1</v>
      </c>
      <c r="B9" s="1">
        <v>2</v>
      </c>
      <c r="C9" s="1">
        <v>3</v>
      </c>
      <c r="D9" s="1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5">
        <v>11</v>
      </c>
      <c r="L9" s="1">
        <v>12</v>
      </c>
      <c r="M9" s="8">
        <v>13</v>
      </c>
      <c r="N9" s="1">
        <v>14</v>
      </c>
      <c r="O9" s="1">
        <v>15</v>
      </c>
      <c r="P9" s="1">
        <v>16</v>
      </c>
      <c r="Q9" s="1">
        <v>18</v>
      </c>
      <c r="R9" s="1">
        <v>19</v>
      </c>
    </row>
    <row r="10" spans="1:18" ht="51" customHeight="1" x14ac:dyDescent="0.25">
      <c r="A10" s="9">
        <v>1</v>
      </c>
      <c r="B10" s="34" t="s">
        <v>24</v>
      </c>
      <c r="C10" s="7" t="s">
        <v>53</v>
      </c>
      <c r="D10" s="9" t="s">
        <v>64</v>
      </c>
      <c r="E10" s="9">
        <v>4</v>
      </c>
      <c r="F10" s="6">
        <v>451.36</v>
      </c>
      <c r="G10" s="6">
        <v>0</v>
      </c>
      <c r="H10" s="6">
        <v>434</v>
      </c>
      <c r="I10" s="6">
        <v>0</v>
      </c>
      <c r="J10" s="6">
        <v>530</v>
      </c>
      <c r="K10" s="6">
        <v>0</v>
      </c>
      <c r="L10" s="2">
        <f>AVERAGE(F10,H10,J10)</f>
        <v>471.79</v>
      </c>
      <c r="M10" s="6">
        <v>22</v>
      </c>
      <c r="N10" s="6">
        <f>AVERAGE(F10,H10,J10)+AVERAGE(G10,I10,K10)</f>
        <v>471.79</v>
      </c>
      <c r="O10" s="2">
        <f>STDEV(F10,H10,J10)</f>
        <v>51.16</v>
      </c>
      <c r="P10" s="2">
        <f>O10/L10*100</f>
        <v>10.84</v>
      </c>
      <c r="Q10" s="2">
        <f>N10*E10</f>
        <v>1887.16</v>
      </c>
      <c r="R10" s="9" t="s">
        <v>13</v>
      </c>
    </row>
    <row r="11" spans="1:18" ht="39" customHeight="1" x14ac:dyDescent="0.25">
      <c r="A11" s="9">
        <v>2</v>
      </c>
      <c r="B11" s="34" t="s">
        <v>25</v>
      </c>
      <c r="C11" s="7" t="s">
        <v>53</v>
      </c>
      <c r="D11" s="9" t="s">
        <v>64</v>
      </c>
      <c r="E11" s="9">
        <v>3</v>
      </c>
      <c r="F11" s="6">
        <v>579.28</v>
      </c>
      <c r="G11" s="6">
        <v>0</v>
      </c>
      <c r="H11" s="6">
        <v>557</v>
      </c>
      <c r="I11" s="6">
        <v>0</v>
      </c>
      <c r="J11" s="6">
        <v>550</v>
      </c>
      <c r="K11" s="6">
        <v>0</v>
      </c>
      <c r="L11" s="2">
        <f t="shared" ref="L11:L41" si="0">AVERAGE(F11,H11,J11)</f>
        <v>562.09</v>
      </c>
      <c r="M11" s="6">
        <v>22</v>
      </c>
      <c r="N11" s="6">
        <f t="shared" ref="N11:N41" si="1">AVERAGE(F11,H11,J11)+AVERAGE(G11,I11,K11)</f>
        <v>562.09</v>
      </c>
      <c r="O11" s="2">
        <f t="shared" ref="O11:O41" si="2">STDEV(F11,H11,J11)</f>
        <v>15.29</v>
      </c>
      <c r="P11" s="2">
        <f t="shared" ref="P11:P41" si="3">O11/L11*100</f>
        <v>2.72</v>
      </c>
      <c r="Q11" s="2">
        <f t="shared" ref="Q11:Q41" si="4">N11*E11</f>
        <v>1686.27</v>
      </c>
      <c r="R11" s="9" t="s">
        <v>13</v>
      </c>
    </row>
    <row r="12" spans="1:18" ht="39" customHeight="1" x14ac:dyDescent="0.25">
      <c r="A12" s="9">
        <v>3</v>
      </c>
      <c r="B12" s="34" t="s">
        <v>26</v>
      </c>
      <c r="C12" s="7" t="s">
        <v>54</v>
      </c>
      <c r="D12" s="9" t="s">
        <v>64</v>
      </c>
      <c r="E12" s="9">
        <v>6</v>
      </c>
      <c r="F12" s="6">
        <v>133.63999999999999</v>
      </c>
      <c r="G12" s="6">
        <v>0</v>
      </c>
      <c r="H12" s="6">
        <v>128.5</v>
      </c>
      <c r="I12" s="6">
        <v>0</v>
      </c>
      <c r="J12" s="6">
        <v>100</v>
      </c>
      <c r="K12" s="6">
        <v>0</v>
      </c>
      <c r="L12" s="2">
        <f t="shared" si="0"/>
        <v>120.71</v>
      </c>
      <c r="M12" s="6">
        <v>22</v>
      </c>
      <c r="N12" s="6">
        <f t="shared" si="1"/>
        <v>120.71</v>
      </c>
      <c r="O12" s="2">
        <f t="shared" si="2"/>
        <v>18.12</v>
      </c>
      <c r="P12" s="2">
        <f t="shared" si="3"/>
        <v>15.01</v>
      </c>
      <c r="Q12" s="2">
        <f t="shared" si="4"/>
        <v>724.26</v>
      </c>
      <c r="R12" s="9" t="s">
        <v>13</v>
      </c>
    </row>
    <row r="13" spans="1:18" ht="39" customHeight="1" x14ac:dyDescent="0.25">
      <c r="A13" s="9">
        <v>4</v>
      </c>
      <c r="B13" s="34" t="s">
        <v>27</v>
      </c>
      <c r="C13" s="7" t="s">
        <v>55</v>
      </c>
      <c r="D13" s="9" t="s">
        <v>64</v>
      </c>
      <c r="E13" s="9">
        <v>1</v>
      </c>
      <c r="F13" s="6">
        <v>972.4</v>
      </c>
      <c r="G13" s="6">
        <v>0</v>
      </c>
      <c r="H13" s="6">
        <v>935</v>
      </c>
      <c r="I13" s="6">
        <v>0</v>
      </c>
      <c r="J13" s="6">
        <v>719</v>
      </c>
      <c r="K13" s="6">
        <v>0</v>
      </c>
      <c r="L13" s="2">
        <f t="shared" si="0"/>
        <v>875.47</v>
      </c>
      <c r="M13" s="6">
        <v>22</v>
      </c>
      <c r="N13" s="6">
        <f t="shared" si="1"/>
        <v>875.47</v>
      </c>
      <c r="O13" s="2">
        <f t="shared" si="2"/>
        <v>136.79</v>
      </c>
      <c r="P13" s="2">
        <f t="shared" si="3"/>
        <v>15.62</v>
      </c>
      <c r="Q13" s="2">
        <f t="shared" si="4"/>
        <v>875.47</v>
      </c>
      <c r="R13" s="9" t="s">
        <v>13</v>
      </c>
    </row>
    <row r="14" spans="1:18" ht="39" customHeight="1" x14ac:dyDescent="0.25">
      <c r="A14" s="9">
        <v>5</v>
      </c>
      <c r="B14" s="34" t="s">
        <v>28</v>
      </c>
      <c r="C14" s="7" t="s">
        <v>55</v>
      </c>
      <c r="D14" s="9" t="s">
        <v>64</v>
      </c>
      <c r="E14" s="9">
        <v>1</v>
      </c>
      <c r="F14" s="6">
        <v>405.6</v>
      </c>
      <c r="G14" s="6">
        <v>0</v>
      </c>
      <c r="H14" s="6">
        <v>390</v>
      </c>
      <c r="I14" s="6">
        <v>0</v>
      </c>
      <c r="J14" s="6">
        <v>450</v>
      </c>
      <c r="K14" s="6">
        <v>0</v>
      </c>
      <c r="L14" s="2">
        <f t="shared" si="0"/>
        <v>415.2</v>
      </c>
      <c r="M14" s="6">
        <v>22</v>
      </c>
      <c r="N14" s="6">
        <f t="shared" si="1"/>
        <v>415.2</v>
      </c>
      <c r="O14" s="2">
        <f t="shared" si="2"/>
        <v>31.13</v>
      </c>
      <c r="P14" s="2">
        <f t="shared" si="3"/>
        <v>7.5</v>
      </c>
      <c r="Q14" s="2">
        <f t="shared" si="4"/>
        <v>415.2</v>
      </c>
      <c r="R14" s="9" t="s">
        <v>13</v>
      </c>
    </row>
    <row r="15" spans="1:18" ht="39" customHeight="1" x14ac:dyDescent="0.25">
      <c r="A15" s="9">
        <v>6</v>
      </c>
      <c r="B15" s="34" t="s">
        <v>29</v>
      </c>
      <c r="C15" s="7" t="s">
        <v>53</v>
      </c>
      <c r="D15" s="9" t="s">
        <v>64</v>
      </c>
      <c r="E15" s="9">
        <v>2</v>
      </c>
      <c r="F15" s="6">
        <v>5336.24</v>
      </c>
      <c r="G15" s="6">
        <v>0</v>
      </c>
      <c r="H15" s="6">
        <v>5131</v>
      </c>
      <c r="I15" s="6">
        <v>0</v>
      </c>
      <c r="J15" s="6">
        <v>3990</v>
      </c>
      <c r="K15" s="6">
        <v>0</v>
      </c>
      <c r="L15" s="2">
        <f t="shared" si="0"/>
        <v>4819.08</v>
      </c>
      <c r="M15" s="6">
        <v>22</v>
      </c>
      <c r="N15" s="6">
        <f t="shared" si="1"/>
        <v>4819.08</v>
      </c>
      <c r="O15" s="2">
        <f t="shared" si="2"/>
        <v>725.3</v>
      </c>
      <c r="P15" s="2">
        <f t="shared" si="3"/>
        <v>15.05</v>
      </c>
      <c r="Q15" s="2">
        <f t="shared" si="4"/>
        <v>9638.16</v>
      </c>
      <c r="R15" s="9" t="s">
        <v>13</v>
      </c>
    </row>
    <row r="16" spans="1:18" ht="39" customHeight="1" x14ac:dyDescent="0.25">
      <c r="A16" s="9">
        <v>7</v>
      </c>
      <c r="B16" s="34" t="s">
        <v>30</v>
      </c>
      <c r="C16" s="7" t="s">
        <v>56</v>
      </c>
      <c r="D16" s="9" t="s">
        <v>64</v>
      </c>
      <c r="E16" s="9">
        <v>10</v>
      </c>
      <c r="F16" s="6">
        <v>2045.68</v>
      </c>
      <c r="G16" s="6">
        <v>0</v>
      </c>
      <c r="H16" s="6">
        <v>1967</v>
      </c>
      <c r="I16" s="6">
        <v>0</v>
      </c>
      <c r="J16" s="6">
        <v>1700</v>
      </c>
      <c r="K16" s="6">
        <v>0</v>
      </c>
      <c r="L16" s="2">
        <f t="shared" si="0"/>
        <v>1904.23</v>
      </c>
      <c r="M16" s="6">
        <v>22</v>
      </c>
      <c r="N16" s="6">
        <f t="shared" si="1"/>
        <v>1904.23</v>
      </c>
      <c r="O16" s="2">
        <f t="shared" si="2"/>
        <v>181.19</v>
      </c>
      <c r="P16" s="2">
        <f t="shared" si="3"/>
        <v>9.52</v>
      </c>
      <c r="Q16" s="2">
        <f t="shared" si="4"/>
        <v>19042.3</v>
      </c>
      <c r="R16" s="9" t="s">
        <v>13</v>
      </c>
    </row>
    <row r="17" spans="1:18" ht="39" customHeight="1" x14ac:dyDescent="0.25">
      <c r="A17" s="9">
        <v>8</v>
      </c>
      <c r="B17" s="34" t="s">
        <v>31</v>
      </c>
      <c r="C17" s="7" t="s">
        <v>56</v>
      </c>
      <c r="D17" s="9" t="s">
        <v>64</v>
      </c>
      <c r="E17" s="9">
        <v>10</v>
      </c>
      <c r="F17" s="6">
        <v>665.6</v>
      </c>
      <c r="G17" s="6">
        <v>0</v>
      </c>
      <c r="H17" s="6">
        <v>640</v>
      </c>
      <c r="I17" s="6">
        <v>0</v>
      </c>
      <c r="J17" s="6">
        <v>620</v>
      </c>
      <c r="K17" s="6">
        <v>0</v>
      </c>
      <c r="L17" s="2">
        <f t="shared" si="0"/>
        <v>641.87</v>
      </c>
      <c r="M17" s="6">
        <v>22</v>
      </c>
      <c r="N17" s="6">
        <f t="shared" si="1"/>
        <v>641.87</v>
      </c>
      <c r="O17" s="2">
        <f t="shared" si="2"/>
        <v>22.86</v>
      </c>
      <c r="P17" s="2">
        <f t="shared" si="3"/>
        <v>3.56</v>
      </c>
      <c r="Q17" s="2">
        <f t="shared" si="4"/>
        <v>6418.7</v>
      </c>
      <c r="R17" s="9" t="s">
        <v>13</v>
      </c>
    </row>
    <row r="18" spans="1:18" ht="39" customHeight="1" x14ac:dyDescent="0.25">
      <c r="A18" s="9">
        <v>9</v>
      </c>
      <c r="B18" s="34" t="s">
        <v>32</v>
      </c>
      <c r="C18" s="7" t="s">
        <v>54</v>
      </c>
      <c r="D18" s="9" t="s">
        <v>64</v>
      </c>
      <c r="E18" s="9">
        <v>4</v>
      </c>
      <c r="F18" s="6">
        <v>254.8</v>
      </c>
      <c r="G18" s="6">
        <v>0</v>
      </c>
      <c r="H18" s="6">
        <v>245</v>
      </c>
      <c r="I18" s="6">
        <v>0</v>
      </c>
      <c r="J18" s="6">
        <v>190</v>
      </c>
      <c r="K18" s="6">
        <v>0</v>
      </c>
      <c r="L18" s="2">
        <f t="shared" si="0"/>
        <v>229.93</v>
      </c>
      <c r="M18" s="6">
        <v>22</v>
      </c>
      <c r="N18" s="6">
        <f t="shared" si="1"/>
        <v>229.93</v>
      </c>
      <c r="O18" s="2">
        <f t="shared" si="2"/>
        <v>34.93</v>
      </c>
      <c r="P18" s="2">
        <f t="shared" si="3"/>
        <v>15.19</v>
      </c>
      <c r="Q18" s="2">
        <f t="shared" si="4"/>
        <v>919.72</v>
      </c>
      <c r="R18" s="9" t="s">
        <v>13</v>
      </c>
    </row>
    <row r="19" spans="1:18" ht="39" customHeight="1" x14ac:dyDescent="0.25">
      <c r="A19" s="9">
        <v>10</v>
      </c>
      <c r="B19" s="34" t="s">
        <v>33</v>
      </c>
      <c r="C19" s="7" t="s">
        <v>54</v>
      </c>
      <c r="D19" s="9" t="s">
        <v>64</v>
      </c>
      <c r="E19" s="9">
        <v>5</v>
      </c>
      <c r="F19" s="6">
        <v>396.24</v>
      </c>
      <c r="G19" s="6">
        <v>0</v>
      </c>
      <c r="H19" s="6">
        <v>381</v>
      </c>
      <c r="I19" s="6">
        <v>0</v>
      </c>
      <c r="J19" s="6">
        <v>350</v>
      </c>
      <c r="K19" s="6">
        <v>0</v>
      </c>
      <c r="L19" s="2">
        <f t="shared" si="0"/>
        <v>375.75</v>
      </c>
      <c r="M19" s="6">
        <v>22</v>
      </c>
      <c r="N19" s="6">
        <f t="shared" si="1"/>
        <v>375.75</v>
      </c>
      <c r="O19" s="2">
        <f t="shared" si="2"/>
        <v>23.56</v>
      </c>
      <c r="P19" s="2">
        <f t="shared" si="3"/>
        <v>6.27</v>
      </c>
      <c r="Q19" s="2">
        <f t="shared" si="4"/>
        <v>1878.75</v>
      </c>
      <c r="R19" s="9" t="s">
        <v>13</v>
      </c>
    </row>
    <row r="20" spans="1:18" ht="39" customHeight="1" x14ac:dyDescent="0.25">
      <c r="A20" s="9">
        <v>11</v>
      </c>
      <c r="B20" s="34" t="s">
        <v>34</v>
      </c>
      <c r="C20" s="7" t="s">
        <v>56</v>
      </c>
      <c r="D20" s="9" t="s">
        <v>64</v>
      </c>
      <c r="E20" s="9">
        <v>20</v>
      </c>
      <c r="F20" s="6">
        <v>325.52</v>
      </c>
      <c r="G20" s="6">
        <v>0</v>
      </c>
      <c r="H20" s="6">
        <v>313</v>
      </c>
      <c r="I20" s="6">
        <v>0</v>
      </c>
      <c r="J20" s="6">
        <v>278</v>
      </c>
      <c r="K20" s="6">
        <v>0</v>
      </c>
      <c r="L20" s="2">
        <f t="shared" si="0"/>
        <v>305.51</v>
      </c>
      <c r="M20" s="6">
        <v>22</v>
      </c>
      <c r="N20" s="6">
        <f t="shared" si="1"/>
        <v>305.51</v>
      </c>
      <c r="O20" s="2">
        <f t="shared" si="2"/>
        <v>24.63</v>
      </c>
      <c r="P20" s="2">
        <f t="shared" si="3"/>
        <v>8.06</v>
      </c>
      <c r="Q20" s="2">
        <f t="shared" si="4"/>
        <v>6110.2</v>
      </c>
      <c r="R20" s="9" t="s">
        <v>13</v>
      </c>
    </row>
    <row r="21" spans="1:18" ht="39" customHeight="1" x14ac:dyDescent="0.25">
      <c r="A21" s="9">
        <v>12</v>
      </c>
      <c r="B21" s="34" t="s">
        <v>35</v>
      </c>
      <c r="C21" s="7" t="s">
        <v>54</v>
      </c>
      <c r="D21" s="9" t="s">
        <v>64</v>
      </c>
      <c r="E21" s="9">
        <v>29</v>
      </c>
      <c r="F21" s="6">
        <v>30.16</v>
      </c>
      <c r="G21" s="6">
        <v>0</v>
      </c>
      <c r="H21" s="6">
        <v>29</v>
      </c>
      <c r="I21" s="6">
        <v>0</v>
      </c>
      <c r="J21" s="6">
        <v>30</v>
      </c>
      <c r="K21" s="6">
        <v>0</v>
      </c>
      <c r="L21" s="2">
        <f t="shared" si="0"/>
        <v>29.72</v>
      </c>
      <c r="M21" s="6">
        <v>22</v>
      </c>
      <c r="N21" s="6">
        <f t="shared" si="1"/>
        <v>29.72</v>
      </c>
      <c r="O21" s="2">
        <f t="shared" si="2"/>
        <v>0.63</v>
      </c>
      <c r="P21" s="2">
        <f t="shared" si="3"/>
        <v>2.12</v>
      </c>
      <c r="Q21" s="2">
        <f t="shared" si="4"/>
        <v>861.88</v>
      </c>
      <c r="R21" s="9" t="s">
        <v>13</v>
      </c>
    </row>
    <row r="22" spans="1:18" ht="39" customHeight="1" x14ac:dyDescent="0.25">
      <c r="A22" s="9">
        <v>13</v>
      </c>
      <c r="B22" s="34" t="s">
        <v>68</v>
      </c>
      <c r="C22" s="7" t="s">
        <v>57</v>
      </c>
      <c r="D22" s="9" t="s">
        <v>64</v>
      </c>
      <c r="E22" s="9">
        <v>1</v>
      </c>
      <c r="F22" s="6">
        <v>2882.88</v>
      </c>
      <c r="G22" s="6">
        <v>0</v>
      </c>
      <c r="H22" s="6">
        <v>2772</v>
      </c>
      <c r="I22" s="6">
        <v>0</v>
      </c>
      <c r="J22" s="6">
        <v>2800</v>
      </c>
      <c r="K22" s="6">
        <v>0</v>
      </c>
      <c r="L22" s="2">
        <f t="shared" si="0"/>
        <v>2818.29</v>
      </c>
      <c r="M22" s="6">
        <v>22</v>
      </c>
      <c r="N22" s="6">
        <f t="shared" si="1"/>
        <v>2818.29</v>
      </c>
      <c r="O22" s="2">
        <f t="shared" si="2"/>
        <v>57.66</v>
      </c>
      <c r="P22" s="2">
        <f t="shared" si="3"/>
        <v>2.0499999999999998</v>
      </c>
      <c r="Q22" s="2">
        <f t="shared" si="4"/>
        <v>2818.29</v>
      </c>
      <c r="R22" s="9" t="s">
        <v>13</v>
      </c>
    </row>
    <row r="23" spans="1:18" ht="39" customHeight="1" x14ac:dyDescent="0.25">
      <c r="A23" s="9">
        <v>14</v>
      </c>
      <c r="B23" s="34" t="s">
        <v>69</v>
      </c>
      <c r="C23" s="7" t="s">
        <v>57</v>
      </c>
      <c r="D23" s="9" t="s">
        <v>64</v>
      </c>
      <c r="E23" s="9">
        <v>6</v>
      </c>
      <c r="F23" s="6">
        <v>2616.64</v>
      </c>
      <c r="G23" s="6">
        <v>0</v>
      </c>
      <c r="H23" s="6">
        <v>2516</v>
      </c>
      <c r="I23" s="6">
        <v>0</v>
      </c>
      <c r="J23" s="6">
        <v>2400</v>
      </c>
      <c r="K23" s="6">
        <v>0</v>
      </c>
      <c r="L23" s="2">
        <f t="shared" si="0"/>
        <v>2510.88</v>
      </c>
      <c r="M23" s="6">
        <v>22</v>
      </c>
      <c r="N23" s="6">
        <f t="shared" si="1"/>
        <v>2510.88</v>
      </c>
      <c r="O23" s="2">
        <f t="shared" si="2"/>
        <v>108.41</v>
      </c>
      <c r="P23" s="2">
        <f t="shared" si="3"/>
        <v>4.32</v>
      </c>
      <c r="Q23" s="2">
        <f t="shared" si="4"/>
        <v>15065.28</v>
      </c>
      <c r="R23" s="9" t="s">
        <v>13</v>
      </c>
    </row>
    <row r="24" spans="1:18" ht="39" customHeight="1" x14ac:dyDescent="0.25">
      <c r="A24" s="9">
        <v>15</v>
      </c>
      <c r="B24" s="34" t="s">
        <v>70</v>
      </c>
      <c r="C24" s="7" t="s">
        <v>57</v>
      </c>
      <c r="D24" s="9" t="s">
        <v>64</v>
      </c>
      <c r="E24" s="9">
        <v>4</v>
      </c>
      <c r="F24" s="6">
        <v>3454.88</v>
      </c>
      <c r="G24" s="6">
        <v>0</v>
      </c>
      <c r="H24" s="6">
        <v>3322</v>
      </c>
      <c r="I24" s="6">
        <v>0</v>
      </c>
      <c r="J24" s="6">
        <v>2990</v>
      </c>
      <c r="K24" s="6">
        <v>0</v>
      </c>
      <c r="L24" s="2">
        <f t="shared" si="0"/>
        <v>3255.63</v>
      </c>
      <c r="M24" s="6">
        <v>22</v>
      </c>
      <c r="N24" s="6">
        <f t="shared" si="1"/>
        <v>3255.63</v>
      </c>
      <c r="O24" s="2">
        <f t="shared" si="2"/>
        <v>239.44</v>
      </c>
      <c r="P24" s="2">
        <f t="shared" si="3"/>
        <v>7.35</v>
      </c>
      <c r="Q24" s="2">
        <f t="shared" si="4"/>
        <v>13022.52</v>
      </c>
      <c r="R24" s="9" t="s">
        <v>13</v>
      </c>
    </row>
    <row r="25" spans="1:18" ht="39" customHeight="1" x14ac:dyDescent="0.25">
      <c r="A25" s="9">
        <v>16</v>
      </c>
      <c r="B25" s="34" t="s">
        <v>36</v>
      </c>
      <c r="C25" s="7" t="s">
        <v>54</v>
      </c>
      <c r="D25" s="9" t="s">
        <v>64</v>
      </c>
      <c r="E25" s="9">
        <v>3</v>
      </c>
      <c r="F25" s="6">
        <v>9822.7999999999993</v>
      </c>
      <c r="G25" s="6">
        <v>0</v>
      </c>
      <c r="H25" s="6">
        <v>9445</v>
      </c>
      <c r="I25" s="6">
        <v>0</v>
      </c>
      <c r="J25" s="6">
        <v>8200</v>
      </c>
      <c r="K25" s="6">
        <v>0</v>
      </c>
      <c r="L25" s="2">
        <f t="shared" si="0"/>
        <v>9155.93</v>
      </c>
      <c r="M25" s="6">
        <v>22</v>
      </c>
      <c r="N25" s="6">
        <f t="shared" si="1"/>
        <v>9155.93</v>
      </c>
      <c r="O25" s="2">
        <f t="shared" si="2"/>
        <v>849.14</v>
      </c>
      <c r="P25" s="2">
        <f t="shared" si="3"/>
        <v>9.27</v>
      </c>
      <c r="Q25" s="2">
        <f t="shared" si="4"/>
        <v>27467.79</v>
      </c>
      <c r="R25" s="9" t="s">
        <v>13</v>
      </c>
    </row>
    <row r="26" spans="1:18" ht="39" customHeight="1" x14ac:dyDescent="0.25">
      <c r="A26" s="9">
        <v>17</v>
      </c>
      <c r="B26" s="34" t="s">
        <v>37</v>
      </c>
      <c r="C26" s="7" t="s">
        <v>54</v>
      </c>
      <c r="D26" s="9" t="s">
        <v>64</v>
      </c>
      <c r="E26" s="9">
        <v>2</v>
      </c>
      <c r="F26" s="6">
        <v>243.36</v>
      </c>
      <c r="G26" s="6">
        <v>0</v>
      </c>
      <c r="H26" s="6">
        <v>234</v>
      </c>
      <c r="I26" s="6">
        <v>0</v>
      </c>
      <c r="J26" s="6">
        <v>170</v>
      </c>
      <c r="K26" s="6">
        <v>0</v>
      </c>
      <c r="L26" s="2">
        <f t="shared" si="0"/>
        <v>215.79</v>
      </c>
      <c r="M26" s="6">
        <v>22</v>
      </c>
      <c r="N26" s="6">
        <f t="shared" si="1"/>
        <v>215.79</v>
      </c>
      <c r="O26" s="2">
        <f t="shared" si="2"/>
        <v>39.93</v>
      </c>
      <c r="P26" s="2">
        <f t="shared" si="3"/>
        <v>18.5</v>
      </c>
      <c r="Q26" s="2">
        <f t="shared" si="4"/>
        <v>431.58</v>
      </c>
      <c r="R26" s="9" t="s">
        <v>13</v>
      </c>
    </row>
    <row r="27" spans="1:18" ht="39" customHeight="1" x14ac:dyDescent="0.25">
      <c r="A27" s="9">
        <v>18</v>
      </c>
      <c r="B27" s="34" t="s">
        <v>38</v>
      </c>
      <c r="C27" s="7" t="s">
        <v>54</v>
      </c>
      <c r="D27" s="9" t="s">
        <v>64</v>
      </c>
      <c r="E27" s="9">
        <v>5</v>
      </c>
      <c r="F27" s="6">
        <v>7178.08</v>
      </c>
      <c r="G27" s="6">
        <v>0</v>
      </c>
      <c r="H27" s="6">
        <v>6902</v>
      </c>
      <c r="I27" s="6">
        <v>0</v>
      </c>
      <c r="J27" s="6">
        <v>5570</v>
      </c>
      <c r="K27" s="6">
        <v>0</v>
      </c>
      <c r="L27" s="2">
        <f t="shared" si="0"/>
        <v>6550.03</v>
      </c>
      <c r="M27" s="6">
        <v>22</v>
      </c>
      <c r="N27" s="6">
        <f t="shared" si="1"/>
        <v>6550.03</v>
      </c>
      <c r="O27" s="2">
        <f t="shared" si="2"/>
        <v>859.88</v>
      </c>
      <c r="P27" s="2">
        <f t="shared" si="3"/>
        <v>13.13</v>
      </c>
      <c r="Q27" s="2">
        <f t="shared" si="4"/>
        <v>32750.15</v>
      </c>
      <c r="R27" s="9" t="s">
        <v>13</v>
      </c>
    </row>
    <row r="28" spans="1:18" ht="39" customHeight="1" x14ac:dyDescent="0.25">
      <c r="A28" s="9">
        <v>19</v>
      </c>
      <c r="B28" s="34" t="s">
        <v>39</v>
      </c>
      <c r="C28" s="7" t="s">
        <v>54</v>
      </c>
      <c r="D28" s="9" t="s">
        <v>64</v>
      </c>
      <c r="E28" s="9">
        <v>5</v>
      </c>
      <c r="F28" s="6">
        <v>1413.36</v>
      </c>
      <c r="G28" s="6">
        <v>0</v>
      </c>
      <c r="H28" s="6">
        <v>1359</v>
      </c>
      <c r="I28" s="6">
        <v>0</v>
      </c>
      <c r="J28" s="6">
        <v>1500</v>
      </c>
      <c r="K28" s="6">
        <v>0</v>
      </c>
      <c r="L28" s="2">
        <f t="shared" si="0"/>
        <v>1424.12</v>
      </c>
      <c r="M28" s="6">
        <v>22</v>
      </c>
      <c r="N28" s="6">
        <f t="shared" si="1"/>
        <v>1424.12</v>
      </c>
      <c r="O28" s="2">
        <f t="shared" si="2"/>
        <v>71.11</v>
      </c>
      <c r="P28" s="2">
        <f t="shared" si="3"/>
        <v>4.99</v>
      </c>
      <c r="Q28" s="2">
        <f t="shared" si="4"/>
        <v>7120.6</v>
      </c>
      <c r="R28" s="9" t="s">
        <v>13</v>
      </c>
    </row>
    <row r="29" spans="1:18" ht="39" customHeight="1" x14ac:dyDescent="0.25">
      <c r="A29" s="9">
        <v>20</v>
      </c>
      <c r="B29" s="34" t="s">
        <v>40</v>
      </c>
      <c r="C29" s="7" t="s">
        <v>54</v>
      </c>
      <c r="D29" s="9" t="s">
        <v>64</v>
      </c>
      <c r="E29" s="9">
        <v>3</v>
      </c>
      <c r="F29" s="6">
        <v>3671.2</v>
      </c>
      <c r="G29" s="6">
        <v>0</v>
      </c>
      <c r="H29" s="6">
        <v>3530</v>
      </c>
      <c r="I29" s="6">
        <v>0</v>
      </c>
      <c r="J29" s="6">
        <v>3100</v>
      </c>
      <c r="K29" s="6">
        <v>0</v>
      </c>
      <c r="L29" s="2">
        <f t="shared" si="0"/>
        <v>3433.73</v>
      </c>
      <c r="M29" s="6">
        <v>22</v>
      </c>
      <c r="N29" s="6">
        <f t="shared" si="1"/>
        <v>3433.73</v>
      </c>
      <c r="O29" s="2">
        <f t="shared" si="2"/>
        <v>297.52</v>
      </c>
      <c r="P29" s="2">
        <f t="shared" si="3"/>
        <v>8.66</v>
      </c>
      <c r="Q29" s="2">
        <f t="shared" si="4"/>
        <v>10301.19</v>
      </c>
      <c r="R29" s="9" t="s">
        <v>13</v>
      </c>
    </row>
    <row r="30" spans="1:18" ht="39" customHeight="1" x14ac:dyDescent="0.25">
      <c r="A30" s="9">
        <v>21</v>
      </c>
      <c r="B30" s="34" t="s">
        <v>41</v>
      </c>
      <c r="C30" s="7" t="s">
        <v>54</v>
      </c>
      <c r="D30" s="9" t="s">
        <v>64</v>
      </c>
      <c r="E30" s="9">
        <v>3</v>
      </c>
      <c r="F30" s="6">
        <v>706.16</v>
      </c>
      <c r="G30" s="6">
        <v>0</v>
      </c>
      <c r="H30" s="6">
        <v>679</v>
      </c>
      <c r="I30" s="6">
        <v>0</v>
      </c>
      <c r="J30" s="6">
        <v>550</v>
      </c>
      <c r="K30" s="6">
        <v>0</v>
      </c>
      <c r="L30" s="2">
        <f t="shared" si="0"/>
        <v>645.04999999999995</v>
      </c>
      <c r="M30" s="6">
        <v>22</v>
      </c>
      <c r="N30" s="6">
        <f t="shared" si="1"/>
        <v>645.04999999999995</v>
      </c>
      <c r="O30" s="2">
        <f t="shared" si="2"/>
        <v>83.43</v>
      </c>
      <c r="P30" s="2">
        <f t="shared" si="3"/>
        <v>12.93</v>
      </c>
      <c r="Q30" s="2">
        <f t="shared" si="4"/>
        <v>1935.15</v>
      </c>
      <c r="R30" s="9" t="s">
        <v>13</v>
      </c>
    </row>
    <row r="31" spans="1:18" ht="39" customHeight="1" x14ac:dyDescent="0.25">
      <c r="A31" s="9">
        <v>22</v>
      </c>
      <c r="B31" s="34" t="s">
        <v>42</v>
      </c>
      <c r="C31" s="7" t="s">
        <v>58</v>
      </c>
      <c r="D31" s="9" t="s">
        <v>65</v>
      </c>
      <c r="E31" s="9">
        <v>1</v>
      </c>
      <c r="F31" s="6">
        <v>307.83999999999997</v>
      </c>
      <c r="G31" s="6">
        <v>0</v>
      </c>
      <c r="H31" s="6">
        <v>296</v>
      </c>
      <c r="I31" s="6">
        <v>0</v>
      </c>
      <c r="J31" s="6">
        <v>400</v>
      </c>
      <c r="K31" s="6">
        <v>0</v>
      </c>
      <c r="L31" s="2">
        <f t="shared" si="0"/>
        <v>334.61</v>
      </c>
      <c r="M31" s="6">
        <v>22</v>
      </c>
      <c r="N31" s="6">
        <f t="shared" si="1"/>
        <v>334.61</v>
      </c>
      <c r="O31" s="2">
        <f t="shared" si="2"/>
        <v>56.94</v>
      </c>
      <c r="P31" s="2">
        <f t="shared" si="3"/>
        <v>17.02</v>
      </c>
      <c r="Q31" s="2">
        <f t="shared" si="4"/>
        <v>334.61</v>
      </c>
      <c r="R31" s="9" t="s">
        <v>13</v>
      </c>
    </row>
    <row r="32" spans="1:18" ht="39" customHeight="1" x14ac:dyDescent="0.25">
      <c r="A32" s="9">
        <v>23</v>
      </c>
      <c r="B32" s="34" t="s">
        <v>43</v>
      </c>
      <c r="C32" s="7" t="s">
        <v>54</v>
      </c>
      <c r="D32" s="9" t="s">
        <v>64</v>
      </c>
      <c r="E32" s="9">
        <v>30</v>
      </c>
      <c r="F32" s="6">
        <v>309.92</v>
      </c>
      <c r="G32" s="6">
        <v>0</v>
      </c>
      <c r="H32" s="6">
        <v>298</v>
      </c>
      <c r="I32" s="6">
        <v>0</v>
      </c>
      <c r="J32" s="6">
        <v>250</v>
      </c>
      <c r="K32" s="6">
        <v>0</v>
      </c>
      <c r="L32" s="2">
        <f t="shared" si="0"/>
        <v>285.97000000000003</v>
      </c>
      <c r="M32" s="6">
        <v>22</v>
      </c>
      <c r="N32" s="6">
        <f t="shared" si="1"/>
        <v>285.97000000000003</v>
      </c>
      <c r="O32" s="2">
        <f t="shared" si="2"/>
        <v>31.72</v>
      </c>
      <c r="P32" s="2">
        <f t="shared" si="3"/>
        <v>11.09</v>
      </c>
      <c r="Q32" s="2">
        <f t="shared" si="4"/>
        <v>8579.1</v>
      </c>
      <c r="R32" s="9" t="s">
        <v>13</v>
      </c>
    </row>
    <row r="33" spans="1:18" ht="39" customHeight="1" x14ac:dyDescent="0.25">
      <c r="A33" s="9">
        <v>24</v>
      </c>
      <c r="B33" s="34" t="s">
        <v>44</v>
      </c>
      <c r="C33" s="7" t="s">
        <v>59</v>
      </c>
      <c r="D33" s="9" t="s">
        <v>64</v>
      </c>
      <c r="E33" s="9">
        <v>300</v>
      </c>
      <c r="F33" s="6">
        <v>60.16</v>
      </c>
      <c r="G33" s="6">
        <v>0</v>
      </c>
      <c r="H33" s="6">
        <v>57.85</v>
      </c>
      <c r="I33" s="6">
        <v>0</v>
      </c>
      <c r="J33" s="6">
        <v>75</v>
      </c>
      <c r="K33" s="6">
        <v>0</v>
      </c>
      <c r="L33" s="2">
        <f t="shared" si="0"/>
        <v>64.34</v>
      </c>
      <c r="M33" s="6">
        <v>22</v>
      </c>
      <c r="N33" s="6">
        <f t="shared" si="1"/>
        <v>64.34</v>
      </c>
      <c r="O33" s="2">
        <f t="shared" si="2"/>
        <v>9.31</v>
      </c>
      <c r="P33" s="2">
        <f t="shared" si="3"/>
        <v>14.47</v>
      </c>
      <c r="Q33" s="2">
        <f t="shared" si="4"/>
        <v>19302</v>
      </c>
      <c r="R33" s="9" t="s">
        <v>13</v>
      </c>
    </row>
    <row r="34" spans="1:18" ht="39" customHeight="1" x14ac:dyDescent="0.25">
      <c r="A34" s="9">
        <v>25</v>
      </c>
      <c r="B34" s="34" t="s">
        <v>45</v>
      </c>
      <c r="C34" s="7" t="s">
        <v>54</v>
      </c>
      <c r="D34" s="9" t="s">
        <v>64</v>
      </c>
      <c r="E34" s="9">
        <v>8</v>
      </c>
      <c r="F34" s="6">
        <v>358.8</v>
      </c>
      <c r="G34" s="6">
        <v>0</v>
      </c>
      <c r="H34" s="6">
        <v>345</v>
      </c>
      <c r="I34" s="6">
        <v>0</v>
      </c>
      <c r="J34" s="6">
        <v>300</v>
      </c>
      <c r="K34" s="6">
        <v>0</v>
      </c>
      <c r="L34" s="2">
        <f t="shared" si="0"/>
        <v>334.6</v>
      </c>
      <c r="M34" s="6">
        <v>22</v>
      </c>
      <c r="N34" s="6">
        <f t="shared" si="1"/>
        <v>334.6</v>
      </c>
      <c r="O34" s="2">
        <f t="shared" si="2"/>
        <v>30.75</v>
      </c>
      <c r="P34" s="2">
        <f t="shared" si="3"/>
        <v>9.19</v>
      </c>
      <c r="Q34" s="2">
        <f t="shared" si="4"/>
        <v>2676.8</v>
      </c>
      <c r="R34" s="9" t="s">
        <v>13</v>
      </c>
    </row>
    <row r="35" spans="1:18" ht="39" customHeight="1" x14ac:dyDescent="0.25">
      <c r="A35" s="9">
        <v>26</v>
      </c>
      <c r="B35" s="34" t="s">
        <v>46</v>
      </c>
      <c r="C35" s="7" t="s">
        <v>60</v>
      </c>
      <c r="D35" s="9" t="s">
        <v>64</v>
      </c>
      <c r="E35" s="9">
        <v>1</v>
      </c>
      <c r="F35" s="6">
        <v>30784</v>
      </c>
      <c r="G35" s="6">
        <v>0</v>
      </c>
      <c r="H35" s="6">
        <v>29600</v>
      </c>
      <c r="I35" s="6">
        <v>0</v>
      </c>
      <c r="J35" s="6">
        <v>27800</v>
      </c>
      <c r="K35" s="6">
        <v>0</v>
      </c>
      <c r="L35" s="2">
        <f t="shared" si="0"/>
        <v>29394.67</v>
      </c>
      <c r="M35" s="6">
        <v>22</v>
      </c>
      <c r="N35" s="6">
        <f t="shared" si="1"/>
        <v>29394.67</v>
      </c>
      <c r="O35" s="2">
        <f t="shared" si="2"/>
        <v>1502.56</v>
      </c>
      <c r="P35" s="2">
        <f t="shared" si="3"/>
        <v>5.1100000000000003</v>
      </c>
      <c r="Q35" s="2">
        <f t="shared" si="4"/>
        <v>29394.67</v>
      </c>
      <c r="R35" s="9" t="s">
        <v>13</v>
      </c>
    </row>
    <row r="36" spans="1:18" ht="39" customHeight="1" x14ac:dyDescent="0.25">
      <c r="A36" s="9">
        <v>27</v>
      </c>
      <c r="B36" s="34" t="s">
        <v>47</v>
      </c>
      <c r="C36" s="7" t="s">
        <v>61</v>
      </c>
      <c r="D36" s="9" t="s">
        <v>65</v>
      </c>
      <c r="E36" s="9">
        <v>3</v>
      </c>
      <c r="F36" s="6">
        <v>88.4</v>
      </c>
      <c r="G36" s="6">
        <v>0</v>
      </c>
      <c r="H36" s="6">
        <v>85</v>
      </c>
      <c r="I36" s="6">
        <v>0</v>
      </c>
      <c r="J36" s="6">
        <v>90</v>
      </c>
      <c r="K36" s="6">
        <v>0</v>
      </c>
      <c r="L36" s="2">
        <f t="shared" si="0"/>
        <v>87.8</v>
      </c>
      <c r="M36" s="6">
        <v>22</v>
      </c>
      <c r="N36" s="6">
        <f t="shared" si="1"/>
        <v>87.8</v>
      </c>
      <c r="O36" s="2">
        <f t="shared" si="2"/>
        <v>2.5499999999999998</v>
      </c>
      <c r="P36" s="2">
        <f t="shared" si="3"/>
        <v>2.9</v>
      </c>
      <c r="Q36" s="2">
        <f t="shared" si="4"/>
        <v>263.39999999999998</v>
      </c>
      <c r="R36" s="9" t="s">
        <v>13</v>
      </c>
    </row>
    <row r="37" spans="1:18" ht="39" customHeight="1" x14ac:dyDescent="0.25">
      <c r="A37" s="9">
        <v>28</v>
      </c>
      <c r="B37" s="34" t="s">
        <v>48</v>
      </c>
      <c r="C37" s="7" t="s">
        <v>61</v>
      </c>
      <c r="D37" s="9" t="s">
        <v>65</v>
      </c>
      <c r="E37" s="9">
        <v>3</v>
      </c>
      <c r="F37" s="6">
        <v>283.92</v>
      </c>
      <c r="G37" s="6">
        <v>0</v>
      </c>
      <c r="H37" s="6">
        <v>273</v>
      </c>
      <c r="I37" s="6">
        <v>0</v>
      </c>
      <c r="J37" s="6">
        <v>165</v>
      </c>
      <c r="K37" s="6">
        <v>0</v>
      </c>
      <c r="L37" s="2">
        <f t="shared" si="0"/>
        <v>240.64</v>
      </c>
      <c r="M37" s="6">
        <v>22</v>
      </c>
      <c r="N37" s="6">
        <f t="shared" si="1"/>
        <v>240.64</v>
      </c>
      <c r="O37" s="2">
        <f t="shared" si="2"/>
        <v>65.73</v>
      </c>
      <c r="P37" s="2">
        <f t="shared" si="3"/>
        <v>27.31</v>
      </c>
      <c r="Q37" s="2">
        <f t="shared" si="4"/>
        <v>721.92</v>
      </c>
      <c r="R37" s="9" t="s">
        <v>13</v>
      </c>
    </row>
    <row r="38" spans="1:18" ht="39" customHeight="1" x14ac:dyDescent="0.25">
      <c r="A38" s="9">
        <v>29</v>
      </c>
      <c r="B38" s="34" t="s">
        <v>49</v>
      </c>
      <c r="C38" s="7" t="s">
        <v>62</v>
      </c>
      <c r="D38" s="9" t="s">
        <v>64</v>
      </c>
      <c r="E38" s="9">
        <v>4</v>
      </c>
      <c r="F38" s="6">
        <v>3151.2</v>
      </c>
      <c r="G38" s="6">
        <v>0</v>
      </c>
      <c r="H38" s="6">
        <v>3030</v>
      </c>
      <c r="I38" s="6">
        <v>0</v>
      </c>
      <c r="J38" s="6">
        <v>3500</v>
      </c>
      <c r="K38" s="6">
        <v>0</v>
      </c>
      <c r="L38" s="2">
        <f t="shared" si="0"/>
        <v>3227.07</v>
      </c>
      <c r="M38" s="6">
        <v>22</v>
      </c>
      <c r="N38" s="6">
        <f t="shared" si="1"/>
        <v>3227.07</v>
      </c>
      <c r="O38" s="2">
        <f t="shared" si="2"/>
        <v>244.01</v>
      </c>
      <c r="P38" s="2">
        <f t="shared" si="3"/>
        <v>7.56</v>
      </c>
      <c r="Q38" s="2">
        <f t="shared" si="4"/>
        <v>12908.28</v>
      </c>
      <c r="R38" s="9" t="s">
        <v>13</v>
      </c>
    </row>
    <row r="39" spans="1:18" ht="39" customHeight="1" x14ac:dyDescent="0.25">
      <c r="A39" s="9">
        <v>30</v>
      </c>
      <c r="B39" s="34" t="s">
        <v>50</v>
      </c>
      <c r="C39" s="7" t="s">
        <v>53</v>
      </c>
      <c r="D39" s="9" t="s">
        <v>64</v>
      </c>
      <c r="E39" s="9">
        <v>5</v>
      </c>
      <c r="F39" s="6">
        <v>4321.2</v>
      </c>
      <c r="G39" s="6">
        <v>0</v>
      </c>
      <c r="H39" s="6">
        <v>4155</v>
      </c>
      <c r="I39" s="6">
        <v>0</v>
      </c>
      <c r="J39" s="6">
        <v>3300</v>
      </c>
      <c r="K39" s="6">
        <v>0</v>
      </c>
      <c r="L39" s="2">
        <f t="shared" si="0"/>
        <v>3925.4</v>
      </c>
      <c r="M39" s="6">
        <v>22</v>
      </c>
      <c r="N39" s="6">
        <f t="shared" si="1"/>
        <v>3925.4</v>
      </c>
      <c r="O39" s="2">
        <f t="shared" si="2"/>
        <v>547.95000000000005</v>
      </c>
      <c r="P39" s="2">
        <f t="shared" si="3"/>
        <v>13.96</v>
      </c>
      <c r="Q39" s="2">
        <f t="shared" si="4"/>
        <v>19627</v>
      </c>
      <c r="R39" s="9" t="s">
        <v>13</v>
      </c>
    </row>
    <row r="40" spans="1:18" ht="53.25" customHeight="1" x14ac:dyDescent="0.25">
      <c r="A40" s="9">
        <v>31</v>
      </c>
      <c r="B40" s="34" t="s">
        <v>51</v>
      </c>
      <c r="C40" s="7" t="s">
        <v>63</v>
      </c>
      <c r="D40" s="9" t="s">
        <v>64</v>
      </c>
      <c r="E40" s="9">
        <v>1</v>
      </c>
      <c r="F40" s="6">
        <v>60392.800000000003</v>
      </c>
      <c r="G40" s="6">
        <v>0</v>
      </c>
      <c r="H40" s="6">
        <v>58070</v>
      </c>
      <c r="I40" s="6">
        <v>0</v>
      </c>
      <c r="J40" s="6">
        <v>55111.63</v>
      </c>
      <c r="K40" s="6">
        <v>0</v>
      </c>
      <c r="L40" s="2">
        <f t="shared" si="0"/>
        <v>57858.14</v>
      </c>
      <c r="M40" s="6">
        <v>22</v>
      </c>
      <c r="N40" s="6">
        <f t="shared" si="1"/>
        <v>57858.14</v>
      </c>
      <c r="O40" s="2">
        <f t="shared" si="2"/>
        <v>2646.95</v>
      </c>
      <c r="P40" s="2">
        <f t="shared" si="3"/>
        <v>4.57</v>
      </c>
      <c r="Q40" s="2">
        <f t="shared" si="4"/>
        <v>57858.14</v>
      </c>
      <c r="R40" s="9" t="s">
        <v>13</v>
      </c>
    </row>
    <row r="41" spans="1:18" ht="39" customHeight="1" x14ac:dyDescent="0.25">
      <c r="A41" s="9">
        <v>32</v>
      </c>
      <c r="B41" s="34" t="s">
        <v>52</v>
      </c>
      <c r="C41" s="7" t="s">
        <v>59</v>
      </c>
      <c r="D41" s="9" t="s">
        <v>65</v>
      </c>
      <c r="E41" s="9">
        <v>1</v>
      </c>
      <c r="F41" s="6">
        <v>5353.92</v>
      </c>
      <c r="G41" s="6">
        <v>0</v>
      </c>
      <c r="H41" s="6">
        <v>5148</v>
      </c>
      <c r="I41" s="6">
        <v>0</v>
      </c>
      <c r="J41" s="6">
        <v>4450</v>
      </c>
      <c r="K41" s="6">
        <v>0</v>
      </c>
      <c r="L41" s="2">
        <f t="shared" si="0"/>
        <v>4983.97</v>
      </c>
      <c r="M41" s="6">
        <v>22</v>
      </c>
      <c r="N41" s="2">
        <f t="shared" si="1"/>
        <v>4983.97</v>
      </c>
      <c r="O41" s="2">
        <f t="shared" si="2"/>
        <v>473.76</v>
      </c>
      <c r="P41" s="2">
        <f t="shared" si="3"/>
        <v>9.51</v>
      </c>
      <c r="Q41" s="2">
        <f t="shared" si="4"/>
        <v>4983.97</v>
      </c>
      <c r="R41" s="9" t="s">
        <v>13</v>
      </c>
    </row>
    <row r="42" spans="1:18" x14ac:dyDescent="0.25">
      <c r="A42" s="10" t="s">
        <v>14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33">
        <f>SUM(Q10:Q41)</f>
        <v>318020.51</v>
      </c>
      <c r="R42" s="3"/>
    </row>
    <row r="43" spans="1:18" x14ac:dyDescent="0.25">
      <c r="A43" s="3"/>
      <c r="B43" s="3"/>
      <c r="C43" s="3"/>
      <c r="D43" s="3"/>
      <c r="E43" s="26"/>
      <c r="F43" s="26"/>
      <c r="G43" s="26"/>
      <c r="H43" s="26"/>
      <c r="I43" s="26"/>
      <c r="J43" s="26"/>
      <c r="K43" s="3"/>
      <c r="L43" s="3"/>
      <c r="M43" s="26"/>
      <c r="N43" s="3"/>
      <c r="O43" s="3"/>
      <c r="P43" s="3"/>
      <c r="Q43" s="3"/>
      <c r="R43" s="3"/>
    </row>
    <row r="44" spans="1:18" x14ac:dyDescent="0.25">
      <c r="A44" s="3" t="s">
        <v>66</v>
      </c>
      <c r="B44" s="26"/>
      <c r="C44" s="26"/>
      <c r="D44" s="3"/>
      <c r="E44" s="26"/>
      <c r="F44" s="26"/>
      <c r="G44" s="26"/>
      <c r="H44" s="26"/>
      <c r="I44" s="26"/>
      <c r="J44" s="26"/>
      <c r="K44" s="3"/>
      <c r="L44" s="3"/>
      <c r="M44" s="26"/>
      <c r="N44" s="3"/>
      <c r="O44" s="3"/>
      <c r="P44" s="3"/>
      <c r="Q44" s="3"/>
      <c r="R44" s="3"/>
    </row>
    <row r="45" spans="1:18" x14ac:dyDescent="0.25">
      <c r="A45" s="3"/>
      <c r="B45" s="3"/>
      <c r="C45" s="3"/>
      <c r="D45" s="3"/>
      <c r="E45" s="26"/>
      <c r="F45" s="26"/>
      <c r="G45" s="26"/>
      <c r="H45" s="26"/>
      <c r="I45" s="26"/>
      <c r="J45" s="26"/>
      <c r="K45" s="3"/>
      <c r="L45" s="3"/>
      <c r="M45" s="26"/>
      <c r="N45" s="3"/>
      <c r="O45" s="3"/>
      <c r="P45" s="3"/>
      <c r="Q45" s="3"/>
      <c r="R45" s="3"/>
    </row>
    <row r="46" spans="1:18" x14ac:dyDescent="0.25">
      <c r="A46" s="3" t="s">
        <v>19</v>
      </c>
      <c r="B46" s="3"/>
      <c r="C46" s="3"/>
      <c r="D46" s="3"/>
      <c r="E46" s="26"/>
      <c r="F46" s="26"/>
      <c r="G46" s="26"/>
      <c r="H46" s="26"/>
      <c r="I46" s="26"/>
      <c r="J46" s="26"/>
      <c r="K46" s="3"/>
      <c r="L46" s="3"/>
      <c r="M46" s="26"/>
      <c r="N46" s="3"/>
      <c r="O46" s="3"/>
      <c r="P46" s="3"/>
      <c r="Q46" s="3"/>
      <c r="R46" s="3"/>
    </row>
  </sheetData>
  <mergeCells count="21">
    <mergeCell ref="A3:R3"/>
    <mergeCell ref="A2:R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42:P42"/>
    <mergeCell ref="Q6:Q8"/>
    <mergeCell ref="R5:R8"/>
    <mergeCell ref="A5:Q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2026-08-10T13:03:19Z</dcterms:modified>
</cp:coreProperties>
</file>