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200" windowHeight="6915"/>
  </bookViews>
  <sheets>
    <sheet name="Расчет цены (2)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L10" i="3"/>
  <c r="K9"/>
  <c r="K10"/>
  <c r="N11"/>
  <c r="N9"/>
  <c r="N8"/>
  <c r="N7"/>
  <c r="K8"/>
  <c r="K7"/>
  <c r="J10"/>
  <c r="H11"/>
  <c r="G11"/>
  <c r="F11"/>
  <c r="M9"/>
  <c r="M7"/>
  <c r="M8"/>
  <c r="J8" l="1"/>
  <c r="L8" s="1"/>
  <c r="J9"/>
  <c r="L9" s="1"/>
  <c r="J7"/>
  <c r="L7" l="1"/>
</calcChain>
</file>

<file path=xl/sharedStrings.xml><?xml version="1.0" encoding="utf-8"?>
<sst xmlns="http://schemas.openxmlformats.org/spreadsheetml/2006/main" count="37" uniqueCount="33">
  <si>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</si>
  <si>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</si>
  <si>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</si>
  <si>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</si>
  <si>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</si>
  <si>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</si>
  <si>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</si>
  <si>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</si>
  <si>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</si>
  <si>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</si>
  <si>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</si>
  <si>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</si>
  <si>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</si>
  <si>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</si>
  <si>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</si>
  <si>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</si>
  <si>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</si>
  <si>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</si>
  <si>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</si>
  <si>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шт.</t>
  </si>
  <si>
    <t xml:space="preserve">Начальная (максимальная) цена за единицу услуги  принята в сумме  36 350 (тридцать шесть тысяч триста пятьдесят) рублей 00 копеек. </t>
  </si>
  <si>
    <t>* Невозможно определить количество (объем) закупаемых товаров, работ, услуг.</t>
  </si>
  <si>
    <t>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</t>
  </si>
  <si>
    <t xml:space="preserve">Наименование объекта закупки </t>
  </si>
  <si>
    <t xml:space="preserve">Основные характеристики объекта закупки </t>
  </si>
  <si>
    <t>комп</t>
  </si>
  <si>
    <t xml:space="preserve">Предмет контракта: : Поставка аккумуляторов
</t>
  </si>
  <si>
    <t>Аккумулятор</t>
  </si>
  <si>
    <t>Аккумулятор АА</t>
  </si>
  <si>
    <t>Аккумулятор ААА</t>
  </si>
  <si>
    <t>Аккумулятор "крона"</t>
  </si>
  <si>
    <t>Начальная максимальная цена контракта 41 000,00 (сорок одна тысяча)  рублей  00 коп.</t>
  </si>
  <si>
    <t>Дата подготовки обоснования НМЦК: 30.07.2026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</si>
</sst>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/>
    </xf>
    <xf numFmtId="0" fontId="5" fillId="0" borderId="10" xfId="0" applyFont="1" applyBorder="1"/>
    <xf numFmtId="0" fontId="10" fillId="0" borderId="1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2" fontId="13" fillId="0" borderId="1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"/>
  <sheetViews>
    <sheetView tabSelected="1" workbookViewId="0">
      <selection activeCell="K11" sqref="K11"/>
    </sheetView>
  </sheetViews>
  <sheetFormatPr defaultRowHeight="12.75"/>
  <cols>
    <col min="1" max="1" width="3.140625" style="1" customWidth="1"/>
    <col min="2" max="2" width="36.28515625" style="1" customWidth="1"/>
    <col min="3" max="3" width="21" style="1" customWidth="1"/>
    <col min="4" max="4" width="5.85546875" style="1" customWidth="1"/>
    <col min="5" max="5" width="3.570312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>
      <c r="A1" s="39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30" customHeight="1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56.25" customHeight="1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47.25" customHeight="1">
      <c r="A4" s="43" t="s">
        <v>18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ht="39" customHeight="1">
      <c r="A5" s="44" t="s">
        <v>0</v>
      </c>
      <c r="B5" s="44" t="s">
        <v>23</v>
      </c>
      <c r="C5" s="45" t="s">
        <v>24</v>
      </c>
      <c r="D5" s="45" t="s">
        <v>1</v>
      </c>
      <c r="E5" s="45" t="s">
        <v>2</v>
      </c>
      <c r="F5" s="47" t="s">
        <v>7</v>
      </c>
      <c r="G5" s="48"/>
      <c r="H5" s="48"/>
      <c r="I5" s="49"/>
      <c r="J5" s="50" t="s">
        <v>16</v>
      </c>
      <c r="K5" s="50"/>
      <c r="L5" s="50"/>
      <c r="M5" s="51" t="s">
        <v>11</v>
      </c>
      <c r="N5" s="53" t="s">
        <v>17</v>
      </c>
    </row>
    <row r="6" spans="1:14" ht="135.75" customHeight="1">
      <c r="A6" s="45"/>
      <c r="B6" s="45"/>
      <c r="C6" s="46"/>
      <c r="D6" s="46"/>
      <c r="E6" s="46"/>
      <c r="F6" s="5" t="s">
        <v>8</v>
      </c>
      <c r="G6" s="5" t="s">
        <v>9</v>
      </c>
      <c r="H6" s="5" t="s">
        <v>10</v>
      </c>
      <c r="I6" s="5" t="s">
        <v>6</v>
      </c>
      <c r="J6" s="12" t="s">
        <v>5</v>
      </c>
      <c r="K6" s="13" t="s">
        <v>3</v>
      </c>
      <c r="L6" s="14" t="s">
        <v>4</v>
      </c>
      <c r="M6" s="52"/>
      <c r="N6" s="54"/>
    </row>
    <row r="7" spans="1:14" ht="30" customHeight="1">
      <c r="A7" s="15">
        <v>1</v>
      </c>
      <c r="B7" s="26" t="s">
        <v>27</v>
      </c>
      <c r="C7" s="23" t="s">
        <v>15</v>
      </c>
      <c r="D7" s="16" t="s">
        <v>19</v>
      </c>
      <c r="E7" s="22">
        <v>30</v>
      </c>
      <c r="F7" s="24">
        <v>420</v>
      </c>
      <c r="G7" s="27">
        <v>440</v>
      </c>
      <c r="H7" s="24">
        <v>460</v>
      </c>
      <c r="I7" s="5"/>
      <c r="J7" s="2">
        <f t="shared" ref="J7:J10" si="0">AVERAGE(F7:H7)</f>
        <v>440</v>
      </c>
      <c r="K7" s="3">
        <f>STDEV(F7:H7)</f>
        <v>20</v>
      </c>
      <c r="L7" s="3">
        <f t="shared" ref="L7" si="1">K7/J7*100</f>
        <v>4.5454545454545459</v>
      </c>
      <c r="M7" s="3">
        <f>F7</f>
        <v>420</v>
      </c>
      <c r="N7" s="33">
        <f>E7*M7</f>
        <v>12600</v>
      </c>
    </row>
    <row r="8" spans="1:14" ht="30" customHeight="1">
      <c r="A8" s="28">
        <v>2</v>
      </c>
      <c r="B8" s="29" t="s">
        <v>28</v>
      </c>
      <c r="C8" s="23" t="s">
        <v>15</v>
      </c>
      <c r="D8" s="30" t="s">
        <v>19</v>
      </c>
      <c r="E8" s="31">
        <v>20</v>
      </c>
      <c r="F8" s="32">
        <v>500</v>
      </c>
      <c r="G8" s="27">
        <v>525</v>
      </c>
      <c r="H8" s="24">
        <v>550</v>
      </c>
      <c r="I8" s="5"/>
      <c r="J8" s="2">
        <f t="shared" si="0"/>
        <v>525</v>
      </c>
      <c r="K8" s="3">
        <f>STDEV(F8:H8)</f>
        <v>25</v>
      </c>
      <c r="L8" s="3">
        <f t="shared" ref="L8:L10" si="2">K8/J8*100</f>
        <v>4.7619047619047619</v>
      </c>
      <c r="M8" s="3">
        <f>F8</f>
        <v>500</v>
      </c>
      <c r="N8" s="33">
        <f>E8*M8</f>
        <v>10000</v>
      </c>
    </row>
    <row r="9" spans="1:14" ht="30" customHeight="1">
      <c r="A9" s="28">
        <v>3</v>
      </c>
      <c r="B9" s="29" t="s">
        <v>29</v>
      </c>
      <c r="C9" s="23" t="s">
        <v>15</v>
      </c>
      <c r="D9" s="30" t="s">
        <v>25</v>
      </c>
      <c r="E9" s="31">
        <v>20</v>
      </c>
      <c r="F9" s="32">
        <v>320</v>
      </c>
      <c r="G9" s="27">
        <v>340</v>
      </c>
      <c r="H9" s="24">
        <v>350</v>
      </c>
      <c r="I9" s="5"/>
      <c r="J9" s="2">
        <f t="shared" si="0"/>
        <v>336.66666666666669</v>
      </c>
      <c r="K9" s="3">
        <f>STDEV(F9:H9)</f>
        <v>15.275252316519785</v>
      </c>
      <c r="L9" s="3">
        <f t="shared" si="2"/>
        <v>4.5372036583722135</v>
      </c>
      <c r="M9" s="3">
        <f>F9</f>
        <v>320</v>
      </c>
      <c r="N9" s="33">
        <f>E9*M9</f>
        <v>6400</v>
      </c>
    </row>
    <row r="10" spans="1:14" ht="30" customHeight="1">
      <c r="A10" s="28">
        <v>4</v>
      </c>
      <c r="B10" s="29" t="s">
        <v>30</v>
      </c>
      <c r="C10" s="23" t="s">
        <v>15</v>
      </c>
      <c r="D10" s="30"/>
      <c r="E10" s="31">
        <v>10</v>
      </c>
      <c r="F10" s="32">
        <v>1200</v>
      </c>
      <c r="G10" s="27">
        <v>1260</v>
      </c>
      <c r="H10" s="24">
        <v>1320</v>
      </c>
      <c r="I10" s="5"/>
      <c r="J10" s="2">
        <f t="shared" si="0"/>
        <v>1260</v>
      </c>
      <c r="K10" s="3">
        <f>STDEV(K7:K9)</f>
        <v>4.8630230340791352</v>
      </c>
      <c r="L10" s="3">
        <f>K10/J10*100</f>
        <v>0.3859542090538996</v>
      </c>
      <c r="M10" s="3">
        <v>12000</v>
      </c>
      <c r="N10" s="33">
        <v>12000</v>
      </c>
    </row>
    <row r="11" spans="1:14" s="7" customFormat="1" ht="23.25" customHeight="1">
      <c r="A11" s="34" t="s">
        <v>12</v>
      </c>
      <c r="B11" s="35"/>
      <c r="C11" s="35"/>
      <c r="D11" s="35"/>
      <c r="E11" s="20"/>
      <c r="F11" s="21">
        <f>E7*F7+E8*F8+E9*F9+E10*F10</f>
        <v>41000</v>
      </c>
      <c r="G11" s="6">
        <f>E7*G7+E8*G8+E9*G9+E10*G10</f>
        <v>43100</v>
      </c>
      <c r="H11" s="6">
        <f>E7*H7+E8*H8+E9*H9+E10*H10</f>
        <v>45000</v>
      </c>
      <c r="I11" s="6"/>
      <c r="J11" s="6"/>
      <c r="K11" s="6"/>
      <c r="L11" s="6"/>
      <c r="M11" s="6"/>
      <c r="N11" s="6">
        <f>N7+N8+N9+N10</f>
        <v>41000</v>
      </c>
    </row>
    <row r="12" spans="1:14">
      <c r="A12" s="8"/>
      <c r="B12" s="8"/>
      <c r="C12" s="8"/>
      <c r="D12" s="8"/>
      <c r="E12" s="8"/>
      <c r="F12" s="8">
        <v>3</v>
      </c>
      <c r="G12" s="8"/>
      <c r="H12" s="8"/>
      <c r="I12" s="8"/>
      <c r="J12" s="8"/>
      <c r="K12" s="25"/>
      <c r="L12" s="8"/>
      <c r="M12" s="8"/>
      <c r="N12" s="8"/>
    </row>
    <row r="14" spans="1:14" ht="15.75">
      <c r="A14" s="8"/>
      <c r="B14" s="9"/>
      <c r="C14" s="8"/>
      <c r="D14" s="8"/>
      <c r="E14" s="8"/>
      <c r="F14" s="10"/>
      <c r="G14" s="8"/>
      <c r="H14" s="8"/>
      <c r="I14" s="8"/>
      <c r="J14" s="8"/>
      <c r="K14" s="8"/>
      <c r="L14" s="8"/>
      <c r="M14" s="8"/>
      <c r="N14" s="8"/>
    </row>
    <row r="15" spans="1:14" ht="15.75">
      <c r="B15" s="36" t="s">
        <v>31</v>
      </c>
      <c r="C15" s="36"/>
      <c r="D15" s="36"/>
      <c r="E15" s="36"/>
      <c r="F15" s="36"/>
      <c r="G15" s="36"/>
      <c r="H15" s="36"/>
      <c r="I15" s="36"/>
      <c r="J15" s="36"/>
      <c r="K15" s="36"/>
    </row>
    <row r="16" spans="1:14">
      <c r="B16" s="11"/>
    </row>
    <row r="17" spans="2:7" ht="15">
      <c r="B17" s="42" t="s">
        <v>32</v>
      </c>
      <c r="C17" s="42"/>
      <c r="D17" s="41"/>
      <c r="E17" s="41"/>
      <c r="F17" s="41"/>
    </row>
    <row r="22" spans="2:7">
      <c r="G22" s="4"/>
    </row>
  </sheetData>
  <mergeCells count="17">
    <mergeCell ref="D17:F17"/>
    <mergeCell ref="B17:C17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  <mergeCell ref="A11:D11"/>
    <mergeCell ref="B15:K15"/>
    <mergeCell ref="A2:N2"/>
    <mergeCell ref="A3:N3"/>
    <mergeCell ref="A1:N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N10"/>
  <sheetViews>
    <sheetView workbookViewId="0">
      <selection activeCell="A7" sqref="A7:XFD10"/>
    </sheetView>
  </sheetViews>
  <sheetFormatPr defaultRowHeight="15"/>
  <sheetData>
    <row r="7" spans="1:14" s="1" customFormat="1" ht="15" customHeight="1">
      <c r="A7" s="8"/>
      <c r="B7" s="9" t="s">
        <v>20</v>
      </c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</row>
    <row r="8" spans="1:14" s="1" customFormat="1" ht="15" customHeight="1">
      <c r="A8" s="8"/>
      <c r="B8" s="9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</row>
    <row r="9" spans="1:14" s="1" customFormat="1" ht="15" customHeight="1">
      <c r="A9" s="8"/>
      <c r="B9" s="17" t="s">
        <v>21</v>
      </c>
      <c r="C9" s="18"/>
      <c r="D9" s="18"/>
      <c r="E9" s="18"/>
      <c r="F9" s="19"/>
      <c r="G9" s="18"/>
      <c r="H9" s="18"/>
      <c r="I9" s="18"/>
      <c r="J9" s="18"/>
      <c r="K9" s="18"/>
      <c r="L9" s="8"/>
      <c r="M9" s="8"/>
      <c r="N9" s="8"/>
    </row>
    <row r="10" spans="1:14" s="1" customFormat="1" ht="66.75" customHeight="1">
      <c r="A10" s="8"/>
      <c r="B10" s="55" t="s">
        <v>22</v>
      </c>
      <c r="C10" s="55"/>
      <c r="D10" s="55"/>
      <c r="E10" s="55"/>
      <c r="F10" s="55"/>
      <c r="G10" s="55"/>
      <c r="H10" s="55"/>
      <c r="I10" s="55"/>
      <c r="J10" s="55"/>
      <c r="K10" s="55"/>
      <c r="L10" s="8"/>
      <c r="M10" s="8"/>
      <c r="N10" s="8"/>
    </row>
  </sheetData>
  <mergeCells count="1">
    <mergeCell ref="B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2022-08-31T13:10:46Z</cp:lastPrinted>
  <dcterms:created xsi:type="dcterms:W3CDTF">2014-01-15T18:15:09Z</dcterms:created>
  <dcterms:modified xsi:type="dcterms:W3CDTF">2026-07-30T10:32:02Z</dcterms:modified>
</cp:coreProperties>
</file>