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YandexDisk\БЕРЕЗКА\2026\Бухгалтерия\0702\"/>
    </mc:Choice>
  </mc:AlternateContent>
  <bookViews>
    <workbookView xWindow="0" yWindow="0" windowWidth="28800" windowHeight="12135" firstSheet="2" activeTab="3"/>
  </bookViews>
  <sheets>
    <sheet name="си3 2021" sheetId="1" r:id="rId1"/>
    <sheet name="си3 2021 (2)" sheetId="2" r:id="rId2"/>
    <sheet name="2026 0305 итс" sheetId="15" r:id="rId3"/>
    <sheet name="2026 0702 1с" sheetId="16" r:id="rId4"/>
    <sheet name="2026 0704 1с" sheetId="17" r:id="rId5"/>
    <sheet name="2026 0305 обсл" sheetId="18" r:id="rId6"/>
    <sheet name="2026 0901 обсл (4)" sheetId="20" r:id="rId7"/>
  </sheets>
  <calcPr calcId="152511"/>
</workbook>
</file>

<file path=xl/calcChain.xml><?xml version="1.0" encoding="utf-8"?>
<calcChain xmlns="http://schemas.openxmlformats.org/spreadsheetml/2006/main">
  <c r="Q8" i="16" l="1"/>
  <c r="J7" i="15"/>
  <c r="O7" i="15" s="1"/>
  <c r="Q7" i="20" l="1"/>
  <c r="Q8" i="20" s="1"/>
  <c r="M7" i="20"/>
  <c r="J7" i="20"/>
  <c r="N7" i="20" s="1"/>
  <c r="O7" i="20" s="1"/>
  <c r="P7" i="20" s="1"/>
  <c r="P8" i="20" s="1"/>
  <c r="K7" i="20" l="1"/>
  <c r="L7" i="20" s="1"/>
  <c r="Q7" i="18" l="1"/>
  <c r="Q8" i="18" l="1"/>
  <c r="M7" i="18"/>
  <c r="J7" i="18"/>
  <c r="N7" i="18" s="1"/>
  <c r="O7" i="18" s="1"/>
  <c r="P7" i="18" s="1"/>
  <c r="P8" i="18" s="1"/>
  <c r="K7" i="18" l="1"/>
  <c r="L7" i="18" s="1"/>
  <c r="Q8" i="17"/>
  <c r="M8" i="17"/>
  <c r="J8" i="17"/>
  <c r="Q7" i="17"/>
  <c r="M7" i="17"/>
  <c r="P7" i="17" s="1"/>
  <c r="J7" i="17"/>
  <c r="N7" i="17" s="1"/>
  <c r="M8" i="16"/>
  <c r="J8" i="16"/>
  <c r="Q7" i="16"/>
  <c r="Q9" i="16" s="1"/>
  <c r="M7" i="16"/>
  <c r="J7" i="16"/>
  <c r="O7" i="16" s="1"/>
  <c r="P7" i="16" s="1"/>
  <c r="N8" i="16" l="1"/>
  <c r="O8" i="16"/>
  <c r="P8" i="16" s="1"/>
  <c r="N8" i="17"/>
  <c r="O8" i="17"/>
  <c r="P8" i="17" s="1"/>
  <c r="Q9" i="17"/>
  <c r="K7" i="17"/>
  <c r="L7" i="17" s="1"/>
  <c r="P9" i="17"/>
  <c r="O7" i="17"/>
  <c r="K8" i="17"/>
  <c r="L8" i="17" s="1"/>
  <c r="N7" i="16"/>
  <c r="P9" i="16"/>
  <c r="K7" i="16"/>
  <c r="L7" i="16" s="1"/>
  <c r="K8" i="16"/>
  <c r="L8" i="16" s="1"/>
  <c r="Q7" i="15"/>
  <c r="M7" i="15"/>
  <c r="P7" i="15" s="1"/>
  <c r="N7" i="15"/>
  <c r="K7" i="15" l="1"/>
  <c r="L7" i="15" s="1"/>
  <c r="P8" i="15"/>
  <c r="Q7" i="2" l="1"/>
  <c r="Q8" i="2" s="1"/>
  <c r="M7" i="2"/>
  <c r="J7" i="2"/>
  <c r="N7" i="2" s="1"/>
  <c r="O7" i="2" l="1"/>
  <c r="P7" i="2" s="1"/>
  <c r="P8" i="2" s="1"/>
  <c r="K7" i="2"/>
  <c r="L7" i="2" s="1"/>
  <c r="P7" i="1"/>
  <c r="J7" i="1"/>
  <c r="Q7" i="1" l="1"/>
  <c r="M7" i="1"/>
  <c r="N7" i="1"/>
  <c r="K7" i="1" l="1"/>
  <c r="L7" i="1" s="1"/>
  <c r="Q8" i="1"/>
  <c r="P8" i="1"/>
</calcChain>
</file>

<file path=xl/sharedStrings.xml><?xml version="1.0" encoding="utf-8"?>
<sst xmlns="http://schemas.openxmlformats.org/spreadsheetml/2006/main" count="265" uniqueCount="52">
  <si>
    <t>Маркетинговое исследование участников рынка товаров, работ, услуг</t>
  </si>
  <si>
    <t>Цель: определение стоимости товара и НМЦК</t>
  </si>
  <si>
    <t>Дата изучения рынка и способ: кабинетное исследование</t>
  </si>
  <si>
    <t xml:space="preserve">Источники информации:  коммерческие предложения </t>
  </si>
  <si>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</si>
  <si>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</si>
  <si>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</si>
  <si>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</si>
  <si>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</si>
  <si>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</si>
  <si>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</si>
  <si>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</si>
  <si>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</si>
  <si>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</si>
  <si>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</si>
  <si>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</si>
  <si>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</si>
  <si>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</si>
  <si>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</t>
  </si>
  <si>
    <t>час</t>
  </si>
  <si>
    <t>В результате проведенного расчета Н(М)ЦК контракта составила:</t>
  </si>
  <si>
    <t>Вывод:</t>
  </si>
  <si>
    <t>1.Проведенное исследование на основании предоставленных коммерческих предложений от трех  потенциальных поставщиков позволяет определить начальную (максимальную) цену контракта на услуги по настройке и сопровождению программного продукта "1С:Предприятие", в соответствии с пунктом 4 части 1 статьи 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</si>
  <si>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</si>
  <si>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Рассчет Н(М)ЦК, ЦКЕП произвел: </t>
  </si>
  <si>
    <t>дата</t>
  </si>
  <si>
    <t>Рассчет Н(М)ЦК, ЦКЕП проверил:</t>
  </si>
  <si>
    <t>Ситникова Д.А.</t>
  </si>
  <si>
    <t>Старший бухгалтер</t>
  </si>
  <si>
    <t>Косянчук Н.П.</t>
  </si>
  <si>
    <t>Сопровождение программного продукта 1С Предприятие (Информационно-консультативное обслуживание программного продукта программ «1С Предприятие Бухгалтерия государственного учреждения - 8» и «1С Предприятие – зарплата и кадры бюджетного учреждения – 8»)</t>
  </si>
  <si>
    <t>Поставщик №2 вход. №_5452 от 27.09.2021</t>
  </si>
  <si>
    <r>
      <t>Поставщик №1 вход. №</t>
    </r>
    <r>
      <rPr>
        <b/>
        <sz val="10"/>
        <rFont val="Times New Roman"/>
        <family val="1"/>
        <charset val="204"/>
      </rPr>
      <t>5453_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от 27.09.2021</t>
    </r>
  </si>
  <si>
    <t xml:space="preserve">Поставщик №3  вход. №_5451 от 27.09.2021  </t>
  </si>
  <si>
    <t>2.В соответствии с тем, что поставщик № 1 предлагает минимальную стоимость услуг ЦКЕП составит 206935.92 рублей</t>
  </si>
  <si>
    <t>Главный</t>
  </si>
  <si>
    <t>экономист</t>
  </si>
  <si>
    <t>шт</t>
  </si>
  <si>
    <t>1.Проведенное исследование на основании предоставленных коммерческих предложений от трех  потенциальных поставщиков позволяет определить начальную (максимальную) цену контракта на услуги по сопровождению программного продукта "1С:Предприятие", в соответствии с пунктом 4 части 1 статьи 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</si>
  <si>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t xml:space="preserve">Информационно-консультативное обслуживание программных продуктов ««1С: Бухгалтерия государственного учреждения  8 ПРОФ» и «1С: Зарплата и кадры государственного учреждения  8 ПРОФ» </t>
  </si>
  <si>
    <t>Информационно-технологическое  сопровождение программного продукта «1С Предприятие Бухгалтерия государственного учреждения - 8» и «1С Предприятие – зарплата и кадры бюджетного учреждения – 8» ) -  льготная подписка на 12 месяцев</t>
  </si>
  <si>
    <t>Главный экономист</t>
  </si>
  <si>
    <t>Бирюкова Н.П.</t>
  </si>
  <si>
    <t>1.Проведенное исследование на основании предоставленных коммерческих предложений от трех  потенциальных поставщиков позволяет определить начальную (максимальную) цену контракта на услуги по приобретению и сопровождению программного продукта "1С:Предприятие", в соответствии с пунктом 4 части 1 статьи 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</si>
  <si>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r>
      <t>Поставщик №1 вход. №</t>
    </r>
    <r>
      <rPr>
        <b/>
        <sz val="10"/>
        <rFont val="Times New Roman"/>
        <family val="1"/>
        <charset val="204"/>
      </rPr>
      <t>35/01_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от 19.05.2026</t>
    </r>
  </si>
  <si>
    <t>Поставщик №3  вход. №1791 от 25.03.2026</t>
  </si>
  <si>
    <t>Поставщик №2 вход. №1791 от 25.03.2026</t>
  </si>
  <si>
    <t>2.В соответствии с тем, что поставщик № 1 предлагает минимальную стоимость услуг ЦКЕП составит 385392.00 рублей</t>
  </si>
  <si>
    <t>2.В соответствии с тем, что поставщик № 1 предлагает минимальную стоимость услуг ЦКЕП составит 600000.00 рублей</t>
  </si>
  <si>
    <t>2.В соответствии с тем, что поставщик № 1 предлагает минимальную стоимость услуг ЦКЕП составит 25392.00 рублей</t>
  </si>
  <si>
    <t>2.В соответствии с тем, что поставщик № 1 предлагает минимальную стоимость услуг ЦКЕП составит 227184.00 рублей</t>
  </si>
  <si>
    <t>2.В соответствии с тем, что поставщик № 1 предлагает минимальную стоимость услуг ЦКЕП составит 91392.00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</si>
</sst>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0"/>
  </numFmts>
  <fonts count="21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11" fillId="0" borderId="6" xfId="0" applyNumberFormat="1" applyFont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Fill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0" fillId="0" borderId="0" xfId="0" applyFont="1"/>
    <xf numFmtId="0" fontId="4" fillId="2" borderId="0" xfId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horizontal="left" wrapText="1" shrinkToFit="1"/>
    </xf>
    <xf numFmtId="0" fontId="4" fillId="0" borderId="0" xfId="0" applyFont="1"/>
    <xf numFmtId="0" fontId="5" fillId="0" borderId="0" xfId="0" applyFont="1"/>
    <xf numFmtId="0" fontId="4" fillId="0" borderId="0" xfId="0" applyFont="1" applyFill="1" applyAlignment="1" applyProtection="1">
      <alignment wrapText="1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14" fontId="4" fillId="0" borderId="0" xfId="0" applyNumberFormat="1" applyFont="1" applyFill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9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2" borderId="0" xfId="1" applyFont="1" applyFill="1" applyBorder="1" applyAlignment="1">
      <alignment vertical="center" wrapText="1"/>
    </xf>
    <xf numFmtId="0" fontId="15" fillId="0" borderId="3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9" fillId="0" borderId="0" xfId="0" applyFont="1"/>
    <xf numFmtId="164" fontId="11" fillId="0" borderId="6" xfId="0" applyNumberFormat="1" applyFont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12" fillId="2" borderId="0" xfId="0" applyFont="1" applyFill="1"/>
    <xf numFmtId="0" fontId="20" fillId="0" borderId="0" xfId="0" applyFont="1"/>
    <xf numFmtId="4" fontId="20" fillId="0" borderId="0" xfId="0" applyNumberFormat="1" applyFont="1"/>
    <xf numFmtId="2" fontId="16" fillId="0" borderId="0" xfId="0" applyNumberFormat="1" applyFont="1" applyAlignment="1">
      <alignment vertical="center"/>
    </xf>
    <xf numFmtId="43" fontId="13" fillId="0" borderId="0" xfId="2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2" borderId="0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7300" y="2209800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7300" y="2209800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48650" y="193040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08850" y="1898650"/>
          <a:ext cx="92075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44050" y="2825750"/>
          <a:ext cx="1530350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2500" y="2209800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6475" y="221932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6475" y="221932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939925"/>
          <a:ext cx="121920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8025" y="1908175"/>
          <a:ext cx="873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91625" y="2835275"/>
          <a:ext cx="1457325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90075" y="221932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073275"/>
          <a:ext cx="121920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00875" y="2041525"/>
          <a:ext cx="873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34475" y="2968625"/>
          <a:ext cx="1457325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29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073275"/>
          <a:ext cx="121920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00875" y="2041525"/>
          <a:ext cx="873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34475" y="2968625"/>
          <a:ext cx="1457325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29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073275"/>
          <a:ext cx="121920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00875" y="2041525"/>
          <a:ext cx="873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34475" y="2968625"/>
          <a:ext cx="1457325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29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073275"/>
          <a:ext cx="121920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00875" y="2041525"/>
          <a:ext cx="873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34475" y="2968625"/>
          <a:ext cx="1457325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29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317500</xdr:colOff>
      <xdr:row>5</xdr:row>
      <xdr:rowOff>1238250</xdr:rowOff>
    </xdr:from>
    <xdr:to>
      <xdr:col>10</xdr:col>
      <xdr:colOff>476250</xdr:colOff>
      <xdr:row>5</xdr:row>
      <xdr:rowOff>1460500</xdr:rowOff>
    </xdr:to>
    <xdr:pic>
      <xdr:nvPicPr>
        <xdr:cNvPr id="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3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958850</xdr:rowOff>
    </xdr:from>
    <xdr:to>
      <xdr:col>12</xdr:col>
      <xdr:colOff>0</xdr:colOff>
      <xdr:row>5</xdr:row>
      <xdr:rowOff>1301750</xdr:rowOff>
    </xdr:to>
    <xdr:pic>
      <xdr:nvPicPr>
        <xdr:cNvPr id="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073275"/>
          <a:ext cx="121920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927100</xdr:rowOff>
    </xdr:from>
    <xdr:to>
      <xdr:col>10</xdr:col>
      <xdr:colOff>939800</xdr:colOff>
      <xdr:row>5</xdr:row>
      <xdr:rowOff>1365250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00875" y="2041525"/>
          <a:ext cx="873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1854200</xdr:rowOff>
    </xdr:from>
    <xdr:to>
      <xdr:col>13</xdr:col>
      <xdr:colOff>0</xdr:colOff>
      <xdr:row>5</xdr:row>
      <xdr:rowOff>2184400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34475" y="2968625"/>
          <a:ext cx="1457325" cy="330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317500</xdr:colOff>
      <xdr:row>5</xdr:row>
      <xdr:rowOff>1238250</xdr:rowOff>
    </xdr:from>
    <xdr:to>
      <xdr:col>12</xdr:col>
      <xdr:colOff>476250</xdr:colOff>
      <xdr:row>5</xdr:row>
      <xdr:rowOff>1460500</xdr:rowOff>
    </xdr:to>
    <xdr:pic>
      <xdr:nvPicPr>
        <xdr:cNvPr id="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2925" y="2352675"/>
          <a:ext cx="158750" cy="222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80" zoomScaleNormal="80" zoomScaleSheetLayoutView="70" workbookViewId="0">
      <selection activeCell="B7" sqref="B7"/>
    </sheetView>
  </sheetViews>
  <sheetFormatPr defaultRowHeight="15" x14ac:dyDescent="0.25"/>
  <cols>
    <col min="2" max="2" width="30.140625" customWidth="1"/>
    <col min="3" max="3" width="8.42578125" customWidth="1"/>
    <col min="4" max="4" width="10.7109375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2.28515625" customWidth="1"/>
    <col min="19" max="19" width="10.7109375" customWidth="1"/>
    <col min="20" max="20" width="12.140625" customWidth="1"/>
  </cols>
  <sheetData>
    <row r="1" spans="1:20" s="1" customFormat="1" ht="15.75" x14ac:dyDescent="0.25">
      <c r="F1" s="2" t="s">
        <v>0</v>
      </c>
      <c r="G1" s="2"/>
      <c r="H1" s="2"/>
      <c r="I1" s="2"/>
      <c r="J1" s="2"/>
      <c r="K1" s="2"/>
      <c r="N1" s="70"/>
      <c r="O1" s="70"/>
      <c r="P1" s="70"/>
    </row>
    <row r="2" spans="1:20" s="1" customFormat="1" ht="15.75" x14ac:dyDescent="0.25">
      <c r="A2" s="3" t="s">
        <v>1</v>
      </c>
      <c r="B2" s="3"/>
      <c r="C2" s="3"/>
      <c r="D2" s="3"/>
      <c r="N2" s="70"/>
      <c r="O2" s="70"/>
      <c r="P2" s="70"/>
    </row>
    <row r="3" spans="1:20" s="1" customFormat="1" ht="15.75" x14ac:dyDescent="0.25">
      <c r="A3" s="71" t="s">
        <v>2</v>
      </c>
      <c r="B3" s="71"/>
      <c r="C3" s="71"/>
      <c r="D3" s="71"/>
      <c r="E3" s="7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0" s="1" customFormat="1" ht="15" customHeight="1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20" ht="15" customHeight="1" x14ac:dyDescent="0.25">
      <c r="A5" s="73" t="s">
        <v>5</v>
      </c>
      <c r="B5" s="75" t="s">
        <v>6</v>
      </c>
      <c r="C5" s="75" t="s">
        <v>7</v>
      </c>
      <c r="D5" s="75" t="s">
        <v>8</v>
      </c>
      <c r="E5" s="76" t="s">
        <v>9</v>
      </c>
      <c r="F5" s="76"/>
      <c r="G5" s="76"/>
      <c r="H5" s="76"/>
      <c r="I5" s="76"/>
      <c r="J5" s="77" t="s">
        <v>10</v>
      </c>
      <c r="K5" s="77"/>
      <c r="L5" s="77"/>
      <c r="M5" s="78" t="s">
        <v>11</v>
      </c>
      <c r="N5" s="78"/>
      <c r="O5" s="78"/>
      <c r="P5" s="78"/>
    </row>
    <row r="6" spans="1:20" ht="189" customHeight="1" x14ac:dyDescent="0.25">
      <c r="A6" s="74"/>
      <c r="B6" s="75"/>
      <c r="C6" s="75"/>
      <c r="D6" s="75"/>
      <c r="E6" s="8" t="s">
        <v>32</v>
      </c>
      <c r="F6" s="46" t="s">
        <v>31</v>
      </c>
      <c r="G6" s="46" t="s">
        <v>33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0" ht="224.25" customHeight="1" x14ac:dyDescent="0.25">
      <c r="A7" s="43">
        <v>3</v>
      </c>
      <c r="B7" s="44" t="s">
        <v>30</v>
      </c>
      <c r="C7" s="12" t="s">
        <v>19</v>
      </c>
      <c r="D7" s="13">
        <v>206.93592000000001</v>
      </c>
      <c r="E7" s="14">
        <v>1000</v>
      </c>
      <c r="F7" s="15">
        <v>1500</v>
      </c>
      <c r="G7" s="15">
        <v>1300</v>
      </c>
      <c r="H7" s="14"/>
      <c r="I7" s="14"/>
      <c r="J7" s="16">
        <f>AVERAGE(E7:I7)</f>
        <v>1266.6666666666667</v>
      </c>
      <c r="K7" s="17">
        <f>SQRT((SUM(IF(E7&gt;0,POWER(E7-J7,2),0),IF(F7&gt;0,POWER(F7-J7,2),0),IF(G7&gt;0,POWER(G7-J7,2),0),IF(H7&gt;0,POWER(H7-J7,2),0),IF(I7&gt;0,POWER(I7-J7,2),0),))/(COUNTA(E7:I7)-1))</f>
        <v>251.66114784235833</v>
      </c>
      <c r="L7" s="17">
        <f>K7/J7*100</f>
        <v>19.867985355975655</v>
      </c>
      <c r="M7" s="18">
        <f>((D7/COUNTA(E7:I7))*(SUM(E7:I7)))</f>
        <v>262118.83199999999</v>
      </c>
      <c r="N7" s="18">
        <f>J7</f>
        <v>1266.6666666666667</v>
      </c>
      <c r="O7" s="18">
        <v>1266.6600000000001</v>
      </c>
      <c r="P7" s="19">
        <f>O7*D7</f>
        <v>262117.45242720004</v>
      </c>
      <c r="Q7" s="20">
        <f>D7*E7</f>
        <v>206935.92</v>
      </c>
      <c r="R7" s="20"/>
      <c r="S7" s="21"/>
      <c r="T7" s="11"/>
    </row>
    <row r="8" spans="1:20" ht="15.75" x14ac:dyDescent="0.25">
      <c r="A8" s="79" t="s">
        <v>20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22"/>
      <c r="N8" s="23"/>
      <c r="O8" s="23"/>
      <c r="P8" s="24">
        <f>SUM(P7:P7)</f>
        <v>262117.45242720004</v>
      </c>
      <c r="Q8" s="25">
        <f>SUM(Q7:Q7)</f>
        <v>206935.92</v>
      </c>
      <c r="R8" s="25"/>
      <c r="S8" s="26"/>
      <c r="T8" s="27"/>
    </row>
    <row r="9" spans="1:20" ht="25.5" customHeight="1" x14ac:dyDescent="0.25">
      <c r="A9" s="66" t="s">
        <v>21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45"/>
      <c r="R9" s="45"/>
      <c r="S9" s="28"/>
      <c r="T9" s="28"/>
    </row>
    <row r="10" spans="1:20" ht="70.150000000000006" customHeight="1" x14ac:dyDescent="0.25">
      <c r="A10" s="66" t="s">
        <v>22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28"/>
      <c r="R10" s="28"/>
      <c r="S10" s="28"/>
      <c r="T10" s="28"/>
    </row>
    <row r="11" spans="1:20" ht="25.5" customHeight="1" x14ac:dyDescent="0.25">
      <c r="A11" s="66" t="s">
        <v>34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28"/>
      <c r="R11" s="28"/>
      <c r="S11" s="28"/>
      <c r="T11" s="28"/>
    </row>
    <row r="12" spans="1:20" ht="67.150000000000006" customHeight="1" x14ac:dyDescent="0.25">
      <c r="A12" s="67" t="s">
        <v>23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29"/>
      <c r="R12" s="29"/>
      <c r="S12" s="30"/>
    </row>
    <row r="13" spans="1:20" ht="15.75" x14ac:dyDescent="0.25">
      <c r="A13" s="64" t="s">
        <v>24</v>
      </c>
      <c r="B13" s="64"/>
      <c r="C13" s="64"/>
      <c r="D13" s="64"/>
      <c r="E13" s="68" t="s">
        <v>28</v>
      </c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1"/>
      <c r="T13" s="1"/>
    </row>
    <row r="14" spans="1:20" ht="15.75" customHeight="1" x14ac:dyDescent="0.25">
      <c r="A14" s="64"/>
      <c r="B14" s="64"/>
      <c r="C14" s="64"/>
      <c r="D14" s="64"/>
      <c r="E14" s="68"/>
      <c r="F14" s="33"/>
      <c r="G14" s="34"/>
      <c r="H14" s="69" t="s">
        <v>29</v>
      </c>
      <c r="I14" s="69"/>
      <c r="J14" s="69"/>
      <c r="K14" s="69"/>
      <c r="L14" s="35"/>
      <c r="M14" s="35"/>
      <c r="N14" s="35"/>
      <c r="O14" s="35"/>
      <c r="P14" s="35"/>
      <c r="Q14" s="35"/>
      <c r="R14" s="35"/>
    </row>
    <row r="15" spans="1:20" ht="15.75" x14ac:dyDescent="0.25">
      <c r="A15" s="36"/>
      <c r="B15" s="36"/>
      <c r="C15" s="36"/>
      <c r="D15" s="36"/>
      <c r="E15" s="68"/>
      <c r="F15" s="33"/>
      <c r="G15" s="34"/>
      <c r="H15" s="37"/>
      <c r="I15" s="37"/>
      <c r="J15" s="37"/>
      <c r="K15" s="38"/>
      <c r="L15" s="35"/>
      <c r="M15" s="35"/>
      <c r="N15" s="35"/>
      <c r="O15" s="35"/>
      <c r="P15" s="35"/>
      <c r="Q15" s="35"/>
      <c r="R15" s="35"/>
      <c r="S15" s="1"/>
      <c r="T15" s="1"/>
    </row>
    <row r="16" spans="1:20" ht="15.75" x14ac:dyDescent="0.25">
      <c r="A16" s="36"/>
      <c r="B16" s="36"/>
      <c r="C16" s="36"/>
      <c r="D16" s="36"/>
      <c r="E16" s="31"/>
      <c r="F16" s="39"/>
      <c r="G16" s="34"/>
      <c r="H16" s="40"/>
      <c r="I16" s="40"/>
      <c r="J16" s="40"/>
      <c r="K16" s="41" t="s">
        <v>25</v>
      </c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 x14ac:dyDescent="0.25">
      <c r="A17" s="64" t="s">
        <v>26</v>
      </c>
      <c r="B17" s="64"/>
      <c r="C17" s="64"/>
      <c r="D17" s="64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1"/>
      <c r="T17" s="1"/>
    </row>
    <row r="18" spans="1:20" ht="15.75" customHeight="1" x14ac:dyDescent="0.25">
      <c r="A18" s="64"/>
      <c r="B18" s="64"/>
      <c r="C18" s="64"/>
      <c r="D18" s="64"/>
      <c r="E18" s="42" t="s">
        <v>35</v>
      </c>
      <c r="F18" s="39"/>
      <c r="G18" s="34"/>
      <c r="H18" s="65" t="s">
        <v>27</v>
      </c>
      <c r="I18" s="65"/>
      <c r="J18" s="65"/>
      <c r="K18" s="65"/>
      <c r="L18" s="35"/>
      <c r="M18" s="35"/>
      <c r="N18" s="35"/>
      <c r="O18" s="35"/>
      <c r="P18" s="35"/>
      <c r="Q18" s="35"/>
      <c r="R18" s="35"/>
      <c r="S18" s="1"/>
      <c r="T18" s="1"/>
    </row>
    <row r="19" spans="1:20" ht="15.75" x14ac:dyDescent="0.25">
      <c r="A19" s="36"/>
      <c r="B19" s="36"/>
      <c r="C19" s="36"/>
      <c r="D19" s="36"/>
      <c r="E19" s="42" t="s">
        <v>36</v>
      </c>
      <c r="F19" s="39"/>
      <c r="G19" s="34"/>
      <c r="H19" s="40"/>
      <c r="I19" s="40"/>
      <c r="J19" s="40"/>
      <c r="K19" s="38"/>
      <c r="L19" s="32"/>
      <c r="M19" s="32"/>
      <c r="N19" s="32"/>
      <c r="O19" s="32"/>
      <c r="P19" s="32"/>
      <c r="Q19" s="32"/>
      <c r="R19" s="32"/>
      <c r="S19" s="1"/>
      <c r="T19" s="1"/>
    </row>
    <row r="20" spans="1:20" ht="15.75" x14ac:dyDescent="0.25">
      <c r="A20" s="36"/>
      <c r="B20" s="36"/>
      <c r="C20" s="36"/>
      <c r="D20" s="36"/>
      <c r="E20" s="31"/>
      <c r="F20" s="39"/>
      <c r="G20" s="34"/>
      <c r="H20" s="40"/>
      <c r="I20" s="40"/>
      <c r="J20" s="40"/>
      <c r="K20" s="41" t="s">
        <v>25</v>
      </c>
      <c r="L20" s="32"/>
      <c r="M20" s="32"/>
      <c r="N20" s="32"/>
      <c r="O20" s="32"/>
      <c r="P20" s="32"/>
      <c r="Q20" s="32"/>
      <c r="R20" s="32"/>
      <c r="S20" s="1"/>
      <c r="T20" s="1"/>
    </row>
  </sheetData>
  <sheetProtection selectLockedCells="1" selectUnlockedCells="1"/>
  <mergeCells count="20">
    <mergeCell ref="A9:P9"/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  <mergeCell ref="A8:L8"/>
    <mergeCell ref="A17:D18"/>
    <mergeCell ref="H18:K18"/>
    <mergeCell ref="A10:P10"/>
    <mergeCell ref="A11:P11"/>
    <mergeCell ref="A12:P12"/>
    <mergeCell ref="A13:D14"/>
    <mergeCell ref="E13:E15"/>
    <mergeCell ref="H14:K14"/>
  </mergeCells>
  <pageMargins left="0.70833333333333337" right="0.70833333333333337" top="0.74791666666666667" bottom="0.74791666666666667" header="0.51180555555555551" footer="0.51180555555555551"/>
  <pageSetup paperSize="9" scale="5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80" zoomScaleNormal="80" zoomScaleSheetLayoutView="70" workbookViewId="0">
      <selection activeCell="D7" sqref="D7"/>
    </sheetView>
  </sheetViews>
  <sheetFormatPr defaultRowHeight="15" x14ac:dyDescent="0.25"/>
  <cols>
    <col min="2" max="2" width="30.140625" customWidth="1"/>
    <col min="3" max="3" width="8.42578125" customWidth="1"/>
    <col min="4" max="4" width="10.7109375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2.28515625" customWidth="1"/>
    <col min="19" max="19" width="10.7109375" customWidth="1"/>
    <col min="20" max="20" width="12.140625" customWidth="1"/>
  </cols>
  <sheetData>
    <row r="1" spans="1:20" s="1" customFormat="1" ht="15.75" x14ac:dyDescent="0.25">
      <c r="F1" s="2" t="s">
        <v>0</v>
      </c>
      <c r="G1" s="2"/>
      <c r="H1" s="2"/>
      <c r="I1" s="2"/>
      <c r="J1" s="2"/>
      <c r="K1" s="2"/>
      <c r="N1" s="70"/>
      <c r="O1" s="70"/>
      <c r="P1" s="70"/>
    </row>
    <row r="2" spans="1:20" s="1" customFormat="1" ht="15.75" x14ac:dyDescent="0.25">
      <c r="A2" s="3" t="s">
        <v>1</v>
      </c>
      <c r="B2" s="3"/>
      <c r="C2" s="3"/>
      <c r="D2" s="3"/>
      <c r="N2" s="70"/>
      <c r="O2" s="70"/>
      <c r="P2" s="70"/>
    </row>
    <row r="3" spans="1:20" s="1" customFormat="1" ht="15.75" x14ac:dyDescent="0.25">
      <c r="A3" s="71" t="s">
        <v>2</v>
      </c>
      <c r="B3" s="71"/>
      <c r="C3" s="71"/>
      <c r="D3" s="71"/>
      <c r="E3" s="7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0" s="1" customFormat="1" ht="15" customHeight="1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20" ht="15" customHeight="1" x14ac:dyDescent="0.25">
      <c r="A5" s="73" t="s">
        <v>5</v>
      </c>
      <c r="B5" s="75" t="s">
        <v>6</v>
      </c>
      <c r="C5" s="75" t="s">
        <v>7</v>
      </c>
      <c r="D5" s="75" t="s">
        <v>8</v>
      </c>
      <c r="E5" s="76" t="s">
        <v>9</v>
      </c>
      <c r="F5" s="76"/>
      <c r="G5" s="76"/>
      <c r="H5" s="76"/>
      <c r="I5" s="76"/>
      <c r="J5" s="77" t="s">
        <v>10</v>
      </c>
      <c r="K5" s="77"/>
      <c r="L5" s="77"/>
      <c r="M5" s="78" t="s">
        <v>11</v>
      </c>
      <c r="N5" s="78"/>
      <c r="O5" s="78"/>
      <c r="P5" s="78"/>
    </row>
    <row r="6" spans="1:20" ht="189" customHeight="1" x14ac:dyDescent="0.25">
      <c r="A6" s="74"/>
      <c r="B6" s="75"/>
      <c r="C6" s="75"/>
      <c r="D6" s="75"/>
      <c r="E6" s="8" t="s">
        <v>32</v>
      </c>
      <c r="F6" s="46" t="s">
        <v>31</v>
      </c>
      <c r="G6" s="46" t="s">
        <v>33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0" ht="224.25" customHeight="1" x14ac:dyDescent="0.25">
      <c r="A7" s="43">
        <v>3</v>
      </c>
      <c r="B7" s="44" t="s">
        <v>30</v>
      </c>
      <c r="C7" s="12" t="s">
        <v>19</v>
      </c>
      <c r="D7" s="44">
        <v>33.423999999999999</v>
      </c>
      <c r="E7" s="14">
        <v>1521</v>
      </c>
      <c r="F7" s="15">
        <v>1534</v>
      </c>
      <c r="G7" s="15">
        <v>1560</v>
      </c>
      <c r="H7" s="14"/>
      <c r="I7" s="14"/>
      <c r="J7" s="16">
        <f>AVERAGE(E7:I7)</f>
        <v>1538.3333333333333</v>
      </c>
      <c r="K7" s="17">
        <f>SQRT((SUM(IF(E7&gt;0,POWER(E7-J7,2),0),IF(F7&gt;0,POWER(F7-J7,2),0),IF(G7&gt;0,POWER(G7-J7,2),0),IF(H7&gt;0,POWER(H7-J7,2),0),IF(I7&gt;0,POWER(I7-J7,2),0),))/(COUNTA(E7:I7)-1))</f>
        <v>19.857828011475309</v>
      </c>
      <c r="L7" s="17">
        <f>K7/J7*100</f>
        <v>1.2908663929453073</v>
      </c>
      <c r="M7" s="18">
        <f>((D7/COUNTA(E7:I7))*(SUM(E7:I7)))</f>
        <v>51417.253333333334</v>
      </c>
      <c r="N7" s="18">
        <f>J7</f>
        <v>1538.3333333333333</v>
      </c>
      <c r="O7" s="18">
        <f>J7</f>
        <v>1538.3333333333333</v>
      </c>
      <c r="P7" s="19">
        <f>O7*D7</f>
        <v>51417.253333333327</v>
      </c>
      <c r="Q7" s="20">
        <f>D7*E7</f>
        <v>50837.904000000002</v>
      </c>
      <c r="R7" s="20"/>
      <c r="S7" s="21"/>
      <c r="T7" s="11"/>
    </row>
    <row r="8" spans="1:20" ht="15.75" x14ac:dyDescent="0.25">
      <c r="A8" s="79" t="s">
        <v>20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22"/>
      <c r="N8" s="23"/>
      <c r="O8" s="23"/>
      <c r="P8" s="24">
        <f>SUM(P7:P7)</f>
        <v>51417.253333333327</v>
      </c>
      <c r="Q8" s="47">
        <f>SUM(Q7:Q7)</f>
        <v>50837.904000000002</v>
      </c>
      <c r="R8" s="25"/>
      <c r="S8" s="26"/>
      <c r="T8" s="27"/>
    </row>
    <row r="9" spans="1:20" ht="25.5" customHeight="1" x14ac:dyDescent="0.25">
      <c r="A9" s="66" t="s">
        <v>21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45"/>
      <c r="R9" s="45"/>
      <c r="S9" s="28"/>
      <c r="T9" s="28"/>
    </row>
    <row r="10" spans="1:20" ht="70.150000000000006" customHeight="1" x14ac:dyDescent="0.25">
      <c r="A10" s="66" t="s">
        <v>22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28"/>
      <c r="R10" s="28"/>
      <c r="S10" s="28"/>
      <c r="T10" s="28"/>
    </row>
    <row r="11" spans="1:20" ht="25.5" customHeight="1" x14ac:dyDescent="0.25">
      <c r="A11" s="66" t="s">
        <v>34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28"/>
      <c r="R11" s="28"/>
      <c r="S11" s="28"/>
      <c r="T11" s="28"/>
    </row>
    <row r="12" spans="1:20" ht="67.150000000000006" customHeight="1" x14ac:dyDescent="0.25">
      <c r="A12" s="67" t="s">
        <v>23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29"/>
      <c r="R12" s="29"/>
      <c r="S12" s="30"/>
    </row>
    <row r="13" spans="1:20" ht="15.75" x14ac:dyDescent="0.25">
      <c r="A13" s="64" t="s">
        <v>24</v>
      </c>
      <c r="B13" s="64"/>
      <c r="C13" s="64"/>
      <c r="D13" s="64"/>
      <c r="E13" s="68" t="s">
        <v>28</v>
      </c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1"/>
      <c r="T13" s="1"/>
    </row>
    <row r="14" spans="1:20" ht="15.75" customHeight="1" x14ac:dyDescent="0.25">
      <c r="A14" s="64"/>
      <c r="B14" s="64"/>
      <c r="C14" s="64"/>
      <c r="D14" s="64"/>
      <c r="E14" s="68"/>
      <c r="F14" s="33"/>
      <c r="G14" s="34"/>
      <c r="H14" s="69" t="s">
        <v>29</v>
      </c>
      <c r="I14" s="69"/>
      <c r="J14" s="69"/>
      <c r="K14" s="69"/>
      <c r="L14" s="35"/>
      <c r="M14" s="35"/>
      <c r="N14" s="35"/>
      <c r="O14" s="35"/>
      <c r="P14" s="35"/>
      <c r="Q14" s="35"/>
      <c r="R14" s="35"/>
    </row>
    <row r="15" spans="1:20" ht="15.75" x14ac:dyDescent="0.25">
      <c r="A15" s="36"/>
      <c r="B15" s="36"/>
      <c r="C15" s="36"/>
      <c r="D15" s="36"/>
      <c r="E15" s="68"/>
      <c r="F15" s="33"/>
      <c r="G15" s="34"/>
      <c r="H15" s="37"/>
      <c r="I15" s="37"/>
      <c r="J15" s="37"/>
      <c r="K15" s="38"/>
      <c r="L15" s="35"/>
      <c r="M15" s="35"/>
      <c r="N15" s="35"/>
      <c r="O15" s="35"/>
      <c r="P15" s="35"/>
      <c r="Q15" s="35"/>
      <c r="R15" s="35"/>
      <c r="S15" s="1"/>
      <c r="T15" s="1"/>
    </row>
    <row r="16" spans="1:20" ht="15.75" x14ac:dyDescent="0.25">
      <c r="A16" s="36"/>
      <c r="B16" s="36"/>
      <c r="C16" s="36"/>
      <c r="D16" s="36"/>
      <c r="E16" s="31"/>
      <c r="F16" s="39"/>
      <c r="G16" s="34"/>
      <c r="H16" s="40"/>
      <c r="I16" s="40"/>
      <c r="J16" s="40"/>
      <c r="K16" s="41" t="s">
        <v>25</v>
      </c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 x14ac:dyDescent="0.25">
      <c r="A17" s="64" t="s">
        <v>26</v>
      </c>
      <c r="B17" s="64"/>
      <c r="C17" s="64"/>
      <c r="D17" s="64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1"/>
      <c r="T17" s="1"/>
    </row>
    <row r="18" spans="1:20" ht="15.75" customHeight="1" x14ac:dyDescent="0.25">
      <c r="A18" s="64"/>
      <c r="B18" s="64"/>
      <c r="C18" s="64"/>
      <c r="D18" s="64"/>
      <c r="E18" s="42" t="s">
        <v>35</v>
      </c>
      <c r="F18" s="39"/>
      <c r="G18" s="34"/>
      <c r="H18" s="65" t="s">
        <v>27</v>
      </c>
      <c r="I18" s="65"/>
      <c r="J18" s="65"/>
      <c r="K18" s="65"/>
      <c r="L18" s="35"/>
      <c r="M18" s="35"/>
      <c r="N18" s="35"/>
      <c r="O18" s="35"/>
      <c r="P18" s="35"/>
      <c r="Q18" s="35"/>
      <c r="R18" s="35"/>
      <c r="S18" s="1"/>
      <c r="T18" s="1"/>
    </row>
    <row r="19" spans="1:20" ht="15.75" x14ac:dyDescent="0.25">
      <c r="A19" s="36"/>
      <c r="B19" s="36"/>
      <c r="C19" s="36"/>
      <c r="D19" s="36"/>
      <c r="E19" s="42" t="s">
        <v>36</v>
      </c>
      <c r="F19" s="39"/>
      <c r="G19" s="34"/>
      <c r="H19" s="40"/>
      <c r="I19" s="40"/>
      <c r="J19" s="40"/>
      <c r="K19" s="38"/>
      <c r="L19" s="32"/>
      <c r="M19" s="32"/>
      <c r="N19" s="32"/>
      <c r="O19" s="32"/>
      <c r="P19" s="32"/>
      <c r="Q19" s="32"/>
      <c r="R19" s="32"/>
      <c r="S19" s="1"/>
      <c r="T19" s="1"/>
    </row>
    <row r="20" spans="1:20" ht="15.75" x14ac:dyDescent="0.25">
      <c r="A20" s="36"/>
      <c r="B20" s="36"/>
      <c r="C20" s="36"/>
      <c r="D20" s="36"/>
      <c r="E20" s="31"/>
      <c r="F20" s="39"/>
      <c r="G20" s="34"/>
      <c r="H20" s="40"/>
      <c r="I20" s="40"/>
      <c r="J20" s="40"/>
      <c r="K20" s="41" t="s">
        <v>25</v>
      </c>
      <c r="L20" s="32"/>
      <c r="M20" s="32"/>
      <c r="N20" s="32"/>
      <c r="O20" s="32"/>
      <c r="P20" s="32"/>
      <c r="Q20" s="32"/>
      <c r="R20" s="32"/>
      <c r="S20" s="1"/>
      <c r="T20" s="1"/>
    </row>
  </sheetData>
  <sheetProtection selectLockedCells="1" selectUnlockedCells="1"/>
  <mergeCells count="20"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  <mergeCell ref="A17:D18"/>
    <mergeCell ref="H18:K18"/>
    <mergeCell ref="A8:L8"/>
    <mergeCell ref="A9:P9"/>
    <mergeCell ref="A10:P10"/>
    <mergeCell ref="A11:P11"/>
    <mergeCell ref="A12:P12"/>
    <mergeCell ref="A13:D14"/>
    <mergeCell ref="E13:E15"/>
    <mergeCell ref="H14:K14"/>
  </mergeCells>
  <pageMargins left="0.70833333333333337" right="0.70833333333333337" top="0.74791666666666667" bottom="0.74791666666666667" header="0.51180555555555551" footer="0.51180555555555551"/>
  <pageSetup paperSize="9" scale="53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="80" zoomScaleNormal="80" zoomScaleSheetLayoutView="70" workbookViewId="0">
      <selection activeCell="A12" sqref="A12:P12"/>
    </sheetView>
  </sheetViews>
  <sheetFormatPr defaultRowHeight="15" x14ac:dyDescent="0.25"/>
  <cols>
    <col min="2" max="2" width="30.140625" customWidth="1"/>
    <col min="3" max="3" width="8.42578125" customWidth="1"/>
    <col min="4" max="4" width="9.85546875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2.28515625" customWidth="1"/>
    <col min="19" max="19" width="10.7109375" customWidth="1"/>
    <col min="20" max="20" width="12.140625" customWidth="1"/>
  </cols>
  <sheetData>
    <row r="1" spans="1:22" s="1" customFormat="1" ht="15.75" x14ac:dyDescent="0.25">
      <c r="F1" s="2" t="s">
        <v>0</v>
      </c>
      <c r="G1" s="2"/>
      <c r="H1" s="2"/>
      <c r="I1" s="2"/>
      <c r="J1" s="2"/>
      <c r="K1" s="2"/>
      <c r="N1" s="70"/>
      <c r="O1" s="70"/>
      <c r="P1" s="70"/>
    </row>
    <row r="2" spans="1:22" s="1" customFormat="1" ht="15.75" x14ac:dyDescent="0.25">
      <c r="A2" s="3" t="s">
        <v>1</v>
      </c>
      <c r="B2" s="3"/>
      <c r="C2" s="3"/>
      <c r="D2" s="3"/>
      <c r="N2" s="70"/>
      <c r="O2" s="70"/>
      <c r="P2" s="70"/>
    </row>
    <row r="3" spans="1:22" s="1" customFormat="1" ht="15.75" x14ac:dyDescent="0.25">
      <c r="A3" s="71" t="s">
        <v>2</v>
      </c>
      <c r="B3" s="71"/>
      <c r="C3" s="71"/>
      <c r="D3" s="71"/>
      <c r="E3" s="7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2" s="1" customFormat="1" ht="15" customHeight="1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22" ht="25.5" customHeight="1" x14ac:dyDescent="0.25">
      <c r="A5" s="73" t="s">
        <v>5</v>
      </c>
      <c r="B5" s="75" t="s">
        <v>6</v>
      </c>
      <c r="C5" s="75" t="s">
        <v>7</v>
      </c>
      <c r="D5" s="75" t="s">
        <v>8</v>
      </c>
      <c r="E5" s="76" t="s">
        <v>9</v>
      </c>
      <c r="F5" s="76"/>
      <c r="G5" s="76"/>
      <c r="H5" s="76"/>
      <c r="I5" s="76"/>
      <c r="J5" s="77" t="s">
        <v>10</v>
      </c>
      <c r="K5" s="77"/>
      <c r="L5" s="77"/>
      <c r="M5" s="78" t="s">
        <v>11</v>
      </c>
      <c r="N5" s="78"/>
      <c r="O5" s="78"/>
      <c r="P5" s="78"/>
    </row>
    <row r="6" spans="1:22" ht="189" customHeight="1" x14ac:dyDescent="0.25">
      <c r="A6" s="74"/>
      <c r="B6" s="75"/>
      <c r="C6" s="75"/>
      <c r="D6" s="75"/>
      <c r="E6" s="8" t="s">
        <v>44</v>
      </c>
      <c r="F6" s="46" t="s">
        <v>46</v>
      </c>
      <c r="G6" s="46" t="s">
        <v>45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2" ht="219.75" customHeight="1" x14ac:dyDescent="0.25">
      <c r="A7" s="43">
        <v>1</v>
      </c>
      <c r="B7" s="44" t="s">
        <v>40</v>
      </c>
      <c r="C7" s="48" t="s">
        <v>37</v>
      </c>
      <c r="D7" s="49">
        <v>14</v>
      </c>
      <c r="E7" s="14">
        <v>27528</v>
      </c>
      <c r="F7" s="14">
        <v>27528</v>
      </c>
      <c r="G7" s="14">
        <v>27528</v>
      </c>
      <c r="H7" s="14"/>
      <c r="I7" s="14"/>
      <c r="J7" s="50">
        <f>AVERAGE(E7:I7)</f>
        <v>27528</v>
      </c>
      <c r="K7" s="51">
        <f>SQRT((SUM(IF(E7&gt;0,POWER(E7-J7,2),0),IF(F7&gt;0,POWER(F7-J7,2),0),IF(G7&gt;0,POWER(G7-J7,2),0),IF(H7&gt;0,POWER(H7-J7,2),0),IF(I7&gt;0,POWER(I7-J7,2),0),))/(COUNTA(E7:I7)-1))</f>
        <v>0</v>
      </c>
      <c r="L7" s="51">
        <f>K7/J7*100</f>
        <v>0</v>
      </c>
      <c r="M7" s="52">
        <f>((D7/COUNTA(E7:I7))*(SUM(E7:I7)))</f>
        <v>385392</v>
      </c>
      <c r="N7" s="57">
        <f>J7</f>
        <v>27528</v>
      </c>
      <c r="O7" s="52">
        <f>ROUNDDOWN(J7,2)</f>
        <v>27528</v>
      </c>
      <c r="P7" s="19">
        <f>M7</f>
        <v>385392</v>
      </c>
      <c r="Q7" s="59">
        <f>D7*E7</f>
        <v>385392</v>
      </c>
      <c r="R7" s="20"/>
      <c r="T7" s="11"/>
    </row>
    <row r="8" spans="1:22" ht="15.75" x14ac:dyDescent="0.25">
      <c r="A8" s="79" t="s">
        <v>20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22"/>
      <c r="N8" s="23"/>
      <c r="O8" s="23"/>
      <c r="P8" s="24">
        <f>SUM(P7:P7)</f>
        <v>385392</v>
      </c>
      <c r="Q8" s="58"/>
      <c r="R8" s="54"/>
      <c r="S8" s="55"/>
      <c r="T8" s="56"/>
      <c r="U8" s="56"/>
      <c r="V8" s="56"/>
    </row>
    <row r="9" spans="1:22" ht="25.5" customHeight="1" x14ac:dyDescent="0.25">
      <c r="A9" s="66" t="s">
        <v>21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45"/>
      <c r="R9" s="45"/>
      <c r="S9" s="28"/>
      <c r="T9" s="28"/>
    </row>
    <row r="10" spans="1:22" ht="70.150000000000006" customHeight="1" x14ac:dyDescent="0.25">
      <c r="A10" s="66" t="s">
        <v>43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28"/>
      <c r="R10" s="28"/>
      <c r="S10" s="28"/>
      <c r="T10" s="28"/>
    </row>
    <row r="11" spans="1:22" ht="25.5" customHeight="1" x14ac:dyDescent="0.25">
      <c r="A11" s="66" t="s">
        <v>47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28"/>
      <c r="R11" s="28"/>
      <c r="S11" s="28"/>
      <c r="T11" s="28"/>
    </row>
    <row r="12" spans="1:22" ht="67.150000000000006" customHeight="1" x14ac:dyDescent="0.25">
      <c r="A12" s="67" t="s">
        <v>23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29"/>
      <c r="R12" s="29"/>
      <c r="S12" s="30"/>
    </row>
    <row r="13" spans="1:22" ht="15.75" x14ac:dyDescent="0.25">
      <c r="A13" s="64" t="s">
        <v>24</v>
      </c>
      <c r="B13" s="64"/>
      <c r="C13" s="64"/>
      <c r="D13" s="64"/>
      <c r="E13" s="68" t="s">
        <v>28</v>
      </c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1"/>
      <c r="T13" s="1"/>
    </row>
    <row r="14" spans="1:22" ht="15.75" customHeight="1" x14ac:dyDescent="0.25">
      <c r="A14" s="64"/>
      <c r="B14" s="64"/>
      <c r="C14" s="64"/>
      <c r="D14" s="64"/>
      <c r="E14" s="68"/>
      <c r="F14" s="33"/>
      <c r="G14" s="34"/>
      <c r="H14" s="69" t="s">
        <v>29</v>
      </c>
      <c r="I14" s="69"/>
      <c r="J14" s="69"/>
      <c r="K14" s="69"/>
      <c r="L14" s="35"/>
      <c r="M14" s="35"/>
      <c r="N14" s="35"/>
      <c r="O14" s="35"/>
      <c r="P14" s="35"/>
      <c r="Q14" s="35"/>
      <c r="R14" s="35"/>
    </row>
    <row r="15" spans="1:22" ht="15.75" x14ac:dyDescent="0.25">
      <c r="A15" s="36"/>
      <c r="B15" s="36"/>
      <c r="C15" s="36"/>
      <c r="D15" s="36"/>
      <c r="E15" s="68"/>
      <c r="F15" s="33"/>
      <c r="G15" s="34"/>
      <c r="H15" s="37"/>
      <c r="I15" s="37"/>
      <c r="J15" s="37"/>
      <c r="K15" s="38"/>
      <c r="L15" s="35"/>
      <c r="M15" s="35"/>
      <c r="N15" s="35"/>
      <c r="O15" s="35"/>
      <c r="P15" s="35"/>
      <c r="Q15" s="35"/>
      <c r="R15" s="35"/>
      <c r="S15" s="1"/>
      <c r="T15" s="1"/>
    </row>
    <row r="16" spans="1:22" ht="15.75" x14ac:dyDescent="0.25">
      <c r="A16" s="36"/>
      <c r="B16" s="36"/>
      <c r="C16" s="36"/>
      <c r="D16" s="36"/>
      <c r="E16" s="31"/>
      <c r="F16" s="39"/>
      <c r="G16" s="34"/>
      <c r="H16" s="40"/>
      <c r="I16" s="40"/>
      <c r="J16" s="40"/>
      <c r="K16" s="41" t="s">
        <v>25</v>
      </c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 x14ac:dyDescent="0.25">
      <c r="A17" s="64" t="s">
        <v>26</v>
      </c>
      <c r="B17" s="64"/>
      <c r="C17" s="64"/>
      <c r="D17" s="64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1"/>
      <c r="T17" s="1"/>
    </row>
    <row r="18" spans="1:20" ht="15.75" customHeight="1" x14ac:dyDescent="0.25">
      <c r="A18" s="64"/>
      <c r="B18" s="64"/>
      <c r="C18" s="64"/>
      <c r="D18" s="64"/>
      <c r="E18" s="80" t="s">
        <v>41</v>
      </c>
      <c r="F18" s="39"/>
      <c r="G18" s="34"/>
      <c r="H18" s="65" t="s">
        <v>42</v>
      </c>
      <c r="I18" s="65"/>
      <c r="J18" s="65"/>
      <c r="K18" s="65"/>
      <c r="L18" s="35"/>
      <c r="M18" s="35"/>
      <c r="N18" s="35"/>
      <c r="O18" s="35"/>
      <c r="P18" s="35"/>
      <c r="Q18" s="35"/>
      <c r="R18" s="35"/>
      <c r="S18" s="1"/>
      <c r="T18" s="1"/>
    </row>
    <row r="19" spans="1:20" ht="15.75" x14ac:dyDescent="0.25">
      <c r="A19" s="36"/>
      <c r="B19" s="36"/>
      <c r="C19" s="36"/>
      <c r="D19" s="36"/>
      <c r="E19" s="80"/>
      <c r="F19" s="39"/>
      <c r="G19" s="34"/>
      <c r="H19" s="40"/>
      <c r="I19" s="40"/>
      <c r="J19" s="40"/>
      <c r="K19" s="38"/>
      <c r="L19" s="32"/>
      <c r="M19" s="32"/>
      <c r="N19" s="32"/>
      <c r="O19" s="32"/>
      <c r="P19" s="32"/>
      <c r="Q19" s="32"/>
      <c r="R19" s="32"/>
      <c r="S19" s="1"/>
      <c r="T19" s="1"/>
    </row>
    <row r="20" spans="1:20" ht="15.75" x14ac:dyDescent="0.25">
      <c r="A20" s="36"/>
      <c r="B20" s="36"/>
      <c r="C20" s="36"/>
      <c r="D20" s="36"/>
      <c r="E20" s="31"/>
      <c r="F20" s="39"/>
      <c r="G20" s="34"/>
      <c r="H20" s="40"/>
      <c r="I20" s="40"/>
      <c r="J20" s="40"/>
      <c r="K20" s="41" t="s">
        <v>25</v>
      </c>
      <c r="L20" s="32"/>
      <c r="M20" s="32"/>
      <c r="N20" s="32"/>
      <c r="O20" s="32"/>
      <c r="P20" s="32"/>
      <c r="Q20" s="32"/>
      <c r="R20" s="32"/>
      <c r="S20" s="1"/>
      <c r="T20" s="1"/>
    </row>
  </sheetData>
  <sheetProtection selectLockedCells="1" selectUnlockedCells="1"/>
  <mergeCells count="21">
    <mergeCell ref="A17:D18"/>
    <mergeCell ref="E18:E19"/>
    <mergeCell ref="H18:K18"/>
    <mergeCell ref="A8:L8"/>
    <mergeCell ref="A9:P9"/>
    <mergeCell ref="A10:P10"/>
    <mergeCell ref="A11:P11"/>
    <mergeCell ref="A12:P12"/>
    <mergeCell ref="A13:D14"/>
    <mergeCell ref="E13:E15"/>
    <mergeCell ref="H14:K14"/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</mergeCells>
  <pageMargins left="0.70866141732283472" right="0.70866141732283472" top="0.74803149606299213" bottom="0.74803149606299213" header="0.51181102362204722" footer="0.51181102362204722"/>
  <pageSetup paperSize="9" scale="53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tabSelected="1" topLeftCell="A7" zoomScale="80" zoomScaleNormal="80" zoomScaleSheetLayoutView="70" workbookViewId="0">
      <selection activeCell="Q8" sqref="Q8:Q9"/>
    </sheetView>
  </sheetViews>
  <sheetFormatPr defaultRowHeight="15" x14ac:dyDescent="0.25"/>
  <cols>
    <col min="2" max="2" width="30.140625" customWidth="1"/>
    <col min="3" max="3" width="8.42578125" customWidth="1"/>
    <col min="4" max="4" width="12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2.28515625" customWidth="1"/>
    <col min="19" max="19" width="10.7109375" customWidth="1"/>
    <col min="20" max="20" width="12.140625" customWidth="1"/>
  </cols>
  <sheetData>
    <row r="1" spans="1:22" s="1" customFormat="1" ht="15.75" x14ac:dyDescent="0.25">
      <c r="F1" s="2" t="s">
        <v>0</v>
      </c>
      <c r="G1" s="2"/>
      <c r="H1" s="2"/>
      <c r="I1" s="2"/>
      <c r="J1" s="2"/>
      <c r="K1" s="2"/>
      <c r="N1" s="70"/>
      <c r="O1" s="70"/>
      <c r="P1" s="70"/>
    </row>
    <row r="2" spans="1:22" s="1" customFormat="1" ht="15.75" x14ac:dyDescent="0.25">
      <c r="A2" s="3" t="s">
        <v>1</v>
      </c>
      <c r="B2" s="3"/>
      <c r="C2" s="3"/>
      <c r="D2" s="3"/>
      <c r="N2" s="70"/>
      <c r="O2" s="70"/>
      <c r="P2" s="70"/>
    </row>
    <row r="3" spans="1:22" s="1" customFormat="1" ht="15.75" x14ac:dyDescent="0.25">
      <c r="A3" s="71" t="s">
        <v>2</v>
      </c>
      <c r="B3" s="71"/>
      <c r="C3" s="71"/>
      <c r="D3" s="71"/>
      <c r="E3" s="7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2" s="1" customFormat="1" ht="15" customHeight="1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22" ht="25.5" customHeight="1" x14ac:dyDescent="0.25">
      <c r="A5" s="73" t="s">
        <v>5</v>
      </c>
      <c r="B5" s="75" t="s">
        <v>6</v>
      </c>
      <c r="C5" s="75" t="s">
        <v>7</v>
      </c>
      <c r="D5" s="75" t="s">
        <v>8</v>
      </c>
      <c r="E5" s="76" t="s">
        <v>9</v>
      </c>
      <c r="F5" s="76"/>
      <c r="G5" s="76"/>
      <c r="H5" s="76"/>
      <c r="I5" s="76"/>
      <c r="J5" s="77" t="s">
        <v>10</v>
      </c>
      <c r="K5" s="77"/>
      <c r="L5" s="77"/>
      <c r="M5" s="78" t="s">
        <v>11</v>
      </c>
      <c r="N5" s="78"/>
      <c r="O5" s="78"/>
      <c r="P5" s="78"/>
    </row>
    <row r="6" spans="1:22" ht="189" customHeight="1" x14ac:dyDescent="0.25">
      <c r="A6" s="74"/>
      <c r="B6" s="75"/>
      <c r="C6" s="75"/>
      <c r="D6" s="75"/>
      <c r="E6" s="8" t="s">
        <v>44</v>
      </c>
      <c r="F6" s="46" t="s">
        <v>46</v>
      </c>
      <c r="G6" s="46" t="s">
        <v>45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2" ht="219.75" customHeight="1" x14ac:dyDescent="0.25">
      <c r="A7" s="43">
        <v>1</v>
      </c>
      <c r="B7" s="44" t="s">
        <v>40</v>
      </c>
      <c r="C7" s="48" t="s">
        <v>37</v>
      </c>
      <c r="D7" s="49">
        <v>1</v>
      </c>
      <c r="E7" s="14">
        <v>27528</v>
      </c>
      <c r="F7" s="14">
        <v>27528</v>
      </c>
      <c r="G7" s="14">
        <v>27528</v>
      </c>
      <c r="H7" s="14"/>
      <c r="I7" s="14"/>
      <c r="J7" s="50">
        <f t="shared" ref="J7:J8" si="0">AVERAGE(E7:I7)</f>
        <v>27528</v>
      </c>
      <c r="K7" s="51">
        <f>SQRT((SUM(IF(E7&gt;0,POWER(E7-J7,2),0),IF(F7&gt;0,POWER(F7-J7,2),0),IF(G7&gt;0,POWER(G7-J7,2),0),IF(H7&gt;0,POWER(H7-J7,2),0),IF(I7&gt;0,POWER(I7-J7,2),0),))/(COUNTA(E7:I7)-1))</f>
        <v>0</v>
      </c>
      <c r="L7" s="51">
        <f>K7/J7*100</f>
        <v>0</v>
      </c>
      <c r="M7" s="52">
        <f>((D7/COUNTA(E7:I7))*(SUM(E7:I7)))</f>
        <v>27528</v>
      </c>
      <c r="N7" s="57">
        <f>J7</f>
        <v>27528</v>
      </c>
      <c r="O7" s="52">
        <f>J7</f>
        <v>27528</v>
      </c>
      <c r="P7" s="19">
        <f>O7*D7</f>
        <v>27528</v>
      </c>
      <c r="Q7" s="20">
        <f t="shared" ref="Q7" si="1">D7*E7</f>
        <v>27528</v>
      </c>
      <c r="R7" s="20"/>
      <c r="T7" s="11"/>
    </row>
    <row r="8" spans="1:22" ht="206.25" customHeight="1" x14ac:dyDescent="0.25">
      <c r="A8" s="43">
        <v>2</v>
      </c>
      <c r="B8" s="44" t="s">
        <v>39</v>
      </c>
      <c r="C8" s="12" t="s">
        <v>19</v>
      </c>
      <c r="D8" s="44">
        <v>26.61</v>
      </c>
      <c r="E8" s="14">
        <v>2400</v>
      </c>
      <c r="F8" s="15">
        <v>2700</v>
      </c>
      <c r="G8" s="15">
        <v>2700</v>
      </c>
      <c r="H8" s="14"/>
      <c r="I8" s="14"/>
      <c r="J8" s="50">
        <f t="shared" si="0"/>
        <v>2600</v>
      </c>
      <c r="K8" s="17">
        <f>SQRT((SUM(IF(E8&gt;0,POWER(E8-J8,2),0),IF(F8&gt;0,POWER(F8-J8,2),0),IF(G8&gt;0,POWER(G8-J8,2),0),IF(H8&gt;0,POWER(H8-J8,2),0),IF(I8&gt;0,POWER(I8-J8,2),0),))/(COUNTA(E8:I8)-1))</f>
        <v>173.20508075688772</v>
      </c>
      <c r="L8" s="17">
        <f>K8/J8*100</f>
        <v>6.661733875264912</v>
      </c>
      <c r="M8" s="18">
        <f>((D8/COUNTA(E8:I8))*(SUM(E8:I8)))</f>
        <v>69186</v>
      </c>
      <c r="N8" s="53">
        <f>J8</f>
        <v>2600</v>
      </c>
      <c r="O8" s="18">
        <f>J8</f>
        <v>2600</v>
      </c>
      <c r="P8" s="19">
        <f>O8*D8</f>
        <v>69186</v>
      </c>
      <c r="Q8" s="20">
        <f>D8*E8</f>
        <v>63864</v>
      </c>
      <c r="R8" s="20"/>
      <c r="S8" s="21"/>
      <c r="T8" s="11"/>
    </row>
    <row r="9" spans="1:22" ht="15.75" x14ac:dyDescent="0.25">
      <c r="A9" s="79" t="s">
        <v>20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22"/>
      <c r="N9" s="23"/>
      <c r="O9" s="23"/>
      <c r="P9" s="24">
        <f>SUM(P7:P8)</f>
        <v>96714</v>
      </c>
      <c r="Q9" s="25">
        <f>SUM(Q7:Q8)</f>
        <v>91392</v>
      </c>
      <c r="R9" s="25"/>
      <c r="S9" s="55"/>
      <c r="T9" s="56"/>
      <c r="U9" s="56"/>
      <c r="V9" s="56"/>
    </row>
    <row r="10" spans="1:22" ht="25.5" customHeight="1" x14ac:dyDescent="0.25">
      <c r="A10" s="66" t="s">
        <v>21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45"/>
      <c r="R10" s="45"/>
      <c r="S10" s="28"/>
      <c r="T10" s="28"/>
    </row>
    <row r="11" spans="1:22" ht="70.150000000000006" customHeight="1" x14ac:dyDescent="0.25">
      <c r="A11" s="66" t="s">
        <v>38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28"/>
      <c r="R11" s="28"/>
      <c r="S11" s="28"/>
      <c r="T11" s="28"/>
    </row>
    <row r="12" spans="1:22" ht="25.5" customHeight="1" x14ac:dyDescent="0.25">
      <c r="A12" s="66" t="s">
        <v>51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28"/>
      <c r="R12" s="28"/>
      <c r="S12" s="28"/>
      <c r="T12" s="28"/>
    </row>
    <row r="13" spans="1:22" ht="67.150000000000006" customHeight="1" x14ac:dyDescent="0.25">
      <c r="A13" s="67" t="s">
        <v>23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29"/>
      <c r="R13" s="29"/>
      <c r="S13" s="30"/>
    </row>
    <row r="14" spans="1:22" ht="15.75" x14ac:dyDescent="0.25">
      <c r="A14" s="64" t="s">
        <v>24</v>
      </c>
      <c r="B14" s="64"/>
      <c r="C14" s="64"/>
      <c r="D14" s="64"/>
      <c r="E14" s="68" t="s">
        <v>28</v>
      </c>
      <c r="F14" s="31"/>
      <c r="G14" s="31"/>
      <c r="H14" s="31"/>
      <c r="I14" s="31"/>
      <c r="J14" s="31"/>
      <c r="K14" s="31"/>
      <c r="L14" s="32"/>
      <c r="M14" s="32"/>
      <c r="N14" s="32"/>
      <c r="O14" s="32"/>
      <c r="P14" s="32"/>
      <c r="Q14" s="32"/>
      <c r="R14" s="32"/>
      <c r="S14" s="1"/>
      <c r="T14" s="1"/>
    </row>
    <row r="15" spans="1:22" ht="15.75" customHeight="1" x14ac:dyDescent="0.25">
      <c r="A15" s="64"/>
      <c r="B15" s="64"/>
      <c r="C15" s="64"/>
      <c r="D15" s="64"/>
      <c r="E15" s="68"/>
      <c r="F15" s="33"/>
      <c r="G15" s="34"/>
      <c r="H15" s="69" t="s">
        <v>29</v>
      </c>
      <c r="I15" s="69"/>
      <c r="J15" s="69"/>
      <c r="K15" s="69"/>
      <c r="L15" s="35"/>
      <c r="M15" s="35"/>
      <c r="N15" s="35"/>
      <c r="O15" s="35"/>
      <c r="P15" s="35"/>
      <c r="Q15" s="35"/>
      <c r="R15" s="35"/>
    </row>
    <row r="16" spans="1:22" ht="15.75" x14ac:dyDescent="0.25">
      <c r="A16" s="36"/>
      <c r="B16" s="36"/>
      <c r="C16" s="36"/>
      <c r="D16" s="36"/>
      <c r="E16" s="68"/>
      <c r="F16" s="33"/>
      <c r="G16" s="34"/>
      <c r="H16" s="37"/>
      <c r="I16" s="37"/>
      <c r="J16" s="37"/>
      <c r="K16" s="38"/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 x14ac:dyDescent="0.25">
      <c r="A17" s="36"/>
      <c r="B17" s="36"/>
      <c r="C17" s="36"/>
      <c r="D17" s="36"/>
      <c r="E17" s="31"/>
      <c r="F17" s="39"/>
      <c r="G17" s="34"/>
      <c r="H17" s="40"/>
      <c r="I17" s="40"/>
      <c r="J17" s="40"/>
      <c r="K17" s="41" t="s">
        <v>25</v>
      </c>
      <c r="L17" s="35"/>
      <c r="M17" s="35"/>
      <c r="N17" s="35"/>
      <c r="O17" s="35"/>
      <c r="P17" s="35"/>
      <c r="Q17" s="35"/>
      <c r="R17" s="35"/>
      <c r="S17" s="1"/>
      <c r="T17" s="1"/>
    </row>
    <row r="18" spans="1:20" ht="15.75" x14ac:dyDescent="0.25">
      <c r="A18" s="64" t="s">
        <v>26</v>
      </c>
      <c r="B18" s="64"/>
      <c r="C18" s="64"/>
      <c r="D18" s="64"/>
      <c r="E18" s="31"/>
      <c r="F18" s="31"/>
      <c r="G18" s="31"/>
      <c r="H18" s="31"/>
      <c r="I18" s="31"/>
      <c r="J18" s="31"/>
      <c r="K18" s="31"/>
      <c r="L18" s="32"/>
      <c r="M18" s="32"/>
      <c r="N18" s="32"/>
      <c r="O18" s="32"/>
      <c r="P18" s="32"/>
      <c r="Q18" s="32"/>
      <c r="R18" s="32"/>
      <c r="S18" s="1"/>
      <c r="T18" s="1"/>
    </row>
    <row r="19" spans="1:20" ht="15.75" customHeight="1" x14ac:dyDescent="0.25">
      <c r="A19" s="64"/>
      <c r="B19" s="64"/>
      <c r="C19" s="64"/>
      <c r="D19" s="64"/>
      <c r="E19" s="80" t="s">
        <v>41</v>
      </c>
      <c r="F19" s="39"/>
      <c r="G19" s="34"/>
      <c r="H19" s="65" t="s">
        <v>42</v>
      </c>
      <c r="I19" s="65"/>
      <c r="J19" s="65"/>
      <c r="K19" s="65"/>
      <c r="L19" s="35"/>
      <c r="M19" s="35"/>
      <c r="N19" s="35"/>
      <c r="O19" s="35"/>
      <c r="P19" s="35"/>
      <c r="Q19" s="35"/>
      <c r="R19" s="35"/>
      <c r="S19" s="1"/>
      <c r="T19" s="1"/>
    </row>
    <row r="20" spans="1:20" ht="15.75" x14ac:dyDescent="0.25">
      <c r="A20" s="36"/>
      <c r="B20" s="36"/>
      <c r="C20" s="36"/>
      <c r="D20" s="36"/>
      <c r="E20" s="80"/>
      <c r="F20" s="39"/>
      <c r="G20" s="34"/>
      <c r="H20" s="40"/>
      <c r="I20" s="40"/>
      <c r="J20" s="40"/>
      <c r="K20" s="38"/>
      <c r="L20" s="32"/>
      <c r="M20" s="32"/>
      <c r="N20" s="32"/>
      <c r="O20" s="32"/>
      <c r="P20" s="32"/>
      <c r="Q20" s="32"/>
      <c r="R20" s="32"/>
      <c r="S20" s="1"/>
      <c r="T20" s="1"/>
    </row>
    <row r="21" spans="1:20" ht="15.75" x14ac:dyDescent="0.25">
      <c r="A21" s="36"/>
      <c r="B21" s="36"/>
      <c r="C21" s="36"/>
      <c r="D21" s="36"/>
      <c r="E21" s="31"/>
      <c r="F21" s="39"/>
      <c r="G21" s="34"/>
      <c r="H21" s="40"/>
      <c r="I21" s="40"/>
      <c r="J21" s="40"/>
      <c r="K21" s="41" t="s">
        <v>25</v>
      </c>
      <c r="L21" s="32"/>
      <c r="M21" s="32"/>
      <c r="N21" s="32"/>
      <c r="O21" s="32"/>
      <c r="P21" s="32"/>
      <c r="Q21" s="32"/>
      <c r="R21" s="32"/>
      <c r="S21" s="1"/>
      <c r="T21" s="1"/>
    </row>
  </sheetData>
  <sheetProtection selectLockedCells="1" selectUnlockedCells="1"/>
  <mergeCells count="21"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  <mergeCell ref="A18:D19"/>
    <mergeCell ref="E19:E20"/>
    <mergeCell ref="H19:K19"/>
    <mergeCell ref="A9:L9"/>
    <mergeCell ref="A10:P10"/>
    <mergeCell ref="A11:P11"/>
    <mergeCell ref="A12:P12"/>
    <mergeCell ref="A13:P13"/>
    <mergeCell ref="A14:D15"/>
    <mergeCell ref="E14:E16"/>
    <mergeCell ref="H15:K15"/>
  </mergeCells>
  <pageMargins left="0.70866141732283472" right="0.70866141732283472" top="0.74803149606299213" bottom="0.74803149606299213" header="0.51181102362204722" footer="0.51181102362204722"/>
  <pageSetup paperSize="9" scale="48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zoomScale="80" zoomScaleNormal="80" zoomScaleSheetLayoutView="70" workbookViewId="0">
      <selection activeCell="Q7" sqref="Q7:Q8"/>
    </sheetView>
  </sheetViews>
  <sheetFormatPr defaultRowHeight="15" x14ac:dyDescent="0.25"/>
  <cols>
    <col min="2" max="2" width="30.140625" customWidth="1"/>
    <col min="3" max="3" width="8.42578125" customWidth="1"/>
    <col min="4" max="4" width="10.7109375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2.28515625" customWidth="1"/>
    <col min="19" max="19" width="10.7109375" customWidth="1"/>
    <col min="20" max="20" width="12.140625" customWidth="1"/>
  </cols>
  <sheetData>
    <row r="1" spans="1:22" s="1" customFormat="1" ht="15.75" x14ac:dyDescent="0.25">
      <c r="F1" s="2" t="s">
        <v>0</v>
      </c>
      <c r="G1" s="2"/>
      <c r="H1" s="2"/>
      <c r="I1" s="2"/>
      <c r="J1" s="2"/>
      <c r="K1" s="2"/>
      <c r="N1" s="70"/>
      <c r="O1" s="70"/>
      <c r="P1" s="70"/>
    </row>
    <row r="2" spans="1:22" s="1" customFormat="1" ht="15.75" x14ac:dyDescent="0.25">
      <c r="A2" s="3" t="s">
        <v>1</v>
      </c>
      <c r="B2" s="3"/>
      <c r="C2" s="3"/>
      <c r="D2" s="3"/>
      <c r="N2" s="70"/>
      <c r="O2" s="70"/>
      <c r="P2" s="70"/>
    </row>
    <row r="3" spans="1:22" s="1" customFormat="1" ht="15.75" x14ac:dyDescent="0.25">
      <c r="A3" s="71" t="s">
        <v>2</v>
      </c>
      <c r="B3" s="71"/>
      <c r="C3" s="71"/>
      <c r="D3" s="71"/>
      <c r="E3" s="7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2" s="1" customFormat="1" ht="15" customHeight="1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22" ht="25.5" customHeight="1" x14ac:dyDescent="0.25">
      <c r="A5" s="73" t="s">
        <v>5</v>
      </c>
      <c r="B5" s="75" t="s">
        <v>6</v>
      </c>
      <c r="C5" s="75" t="s">
        <v>7</v>
      </c>
      <c r="D5" s="75" t="s">
        <v>8</v>
      </c>
      <c r="E5" s="76" t="s">
        <v>9</v>
      </c>
      <c r="F5" s="76"/>
      <c r="G5" s="76"/>
      <c r="H5" s="76"/>
      <c r="I5" s="76"/>
      <c r="J5" s="77" t="s">
        <v>10</v>
      </c>
      <c r="K5" s="77"/>
      <c r="L5" s="77"/>
      <c r="M5" s="78" t="s">
        <v>11</v>
      </c>
      <c r="N5" s="78"/>
      <c r="O5" s="78"/>
      <c r="P5" s="78"/>
    </row>
    <row r="6" spans="1:22" ht="189" customHeight="1" x14ac:dyDescent="0.25">
      <c r="A6" s="74"/>
      <c r="B6" s="75"/>
      <c r="C6" s="75"/>
      <c r="D6" s="75"/>
      <c r="E6" s="8" t="s">
        <v>44</v>
      </c>
      <c r="F6" s="46" t="s">
        <v>46</v>
      </c>
      <c r="G6" s="46" t="s">
        <v>45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2" ht="219.75" customHeight="1" x14ac:dyDescent="0.25">
      <c r="A7" s="43">
        <v>1</v>
      </c>
      <c r="B7" s="44" t="s">
        <v>40</v>
      </c>
      <c r="C7" s="48" t="s">
        <v>37</v>
      </c>
      <c r="D7" s="49">
        <v>4</v>
      </c>
      <c r="E7" s="14">
        <v>27528</v>
      </c>
      <c r="F7" s="14">
        <v>27528</v>
      </c>
      <c r="G7" s="14">
        <v>27528</v>
      </c>
      <c r="H7" s="14"/>
      <c r="I7" s="14"/>
      <c r="J7" s="50">
        <f t="shared" ref="J7:J8" si="0">AVERAGE(E7:I7)</f>
        <v>27528</v>
      </c>
      <c r="K7" s="51">
        <f>SQRT((SUM(IF(E7&gt;0,POWER(E7-J7,2),0),IF(F7&gt;0,POWER(F7-J7,2),0),IF(G7&gt;0,POWER(G7-J7,2),0),IF(H7&gt;0,POWER(H7-J7,2),0),IF(I7&gt;0,POWER(I7-J7,2),0),))/(COUNTA(E7:I7)-1))</f>
        <v>0</v>
      </c>
      <c r="L7" s="51">
        <f>K7/J7*100</f>
        <v>0</v>
      </c>
      <c r="M7" s="52">
        <f>((D7/COUNTA(E7:I7))*(SUM(E7:I7)))</f>
        <v>110112</v>
      </c>
      <c r="N7" s="57">
        <f>J7</f>
        <v>27528</v>
      </c>
      <c r="O7" s="52">
        <f>J7</f>
        <v>27528</v>
      </c>
      <c r="P7" s="19">
        <f>M7</f>
        <v>110112</v>
      </c>
      <c r="Q7" s="56">
        <f t="shared" ref="Q7" si="1">D7*E7</f>
        <v>110112</v>
      </c>
      <c r="R7" s="56"/>
      <c r="T7" s="11"/>
    </row>
    <row r="8" spans="1:22" ht="206.25" customHeight="1" x14ac:dyDescent="0.25">
      <c r="A8" s="43">
        <v>2</v>
      </c>
      <c r="B8" s="44" t="s">
        <v>39</v>
      </c>
      <c r="C8" s="12" t="s">
        <v>19</v>
      </c>
      <c r="D8" s="44">
        <v>48.78</v>
      </c>
      <c r="E8" s="14">
        <v>2400</v>
      </c>
      <c r="F8" s="15">
        <v>2700</v>
      </c>
      <c r="G8" s="15">
        <v>2700</v>
      </c>
      <c r="H8" s="14"/>
      <c r="I8" s="14"/>
      <c r="J8" s="50">
        <f t="shared" si="0"/>
        <v>2600</v>
      </c>
      <c r="K8" s="17">
        <f>SQRT((SUM(IF(E8&gt;0,POWER(E8-J8,2),0),IF(F8&gt;0,POWER(F8-J8,2),0),IF(G8&gt;0,POWER(G8-J8,2),0),IF(H8&gt;0,POWER(H8-J8,2),0),IF(I8&gt;0,POWER(I8-J8,2),0),))/(COUNTA(E8:I8)-1))</f>
        <v>173.20508075688772</v>
      </c>
      <c r="L8" s="17">
        <f>K8/J8*100</f>
        <v>6.661733875264912</v>
      </c>
      <c r="M8" s="18">
        <f>((D8/COUNTA(E8:I8))*(SUM(E8:I8)))</f>
        <v>126828.00000000001</v>
      </c>
      <c r="N8" s="53">
        <f>J8</f>
        <v>2600</v>
      </c>
      <c r="O8" s="18">
        <f>J8</f>
        <v>2600</v>
      </c>
      <c r="P8" s="19">
        <f>O8*D8</f>
        <v>126828</v>
      </c>
      <c r="Q8" s="56">
        <f>D8*E8</f>
        <v>117072</v>
      </c>
      <c r="R8" s="56"/>
      <c r="S8" s="21"/>
      <c r="T8" s="11"/>
    </row>
    <row r="9" spans="1:22" ht="15.75" x14ac:dyDescent="0.25">
      <c r="A9" s="79" t="s">
        <v>20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22"/>
      <c r="N9" s="23"/>
      <c r="O9" s="23"/>
      <c r="P9" s="24">
        <f>SUM(P7:P8)</f>
        <v>236940</v>
      </c>
      <c r="Q9" s="25">
        <f>SUM(Q7:Q8)</f>
        <v>227184</v>
      </c>
      <c r="R9" s="54"/>
      <c r="S9" s="55"/>
      <c r="T9" s="56"/>
      <c r="U9" s="56"/>
      <c r="V9" s="56"/>
    </row>
    <row r="10" spans="1:22" ht="25.5" customHeight="1" x14ac:dyDescent="0.25">
      <c r="A10" s="66" t="s">
        <v>21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45"/>
      <c r="R10" s="45"/>
      <c r="S10" s="28"/>
      <c r="T10" s="28"/>
    </row>
    <row r="11" spans="1:22" ht="70.150000000000006" customHeight="1" x14ac:dyDescent="0.25">
      <c r="A11" s="66" t="s">
        <v>43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28"/>
      <c r="R11" s="28"/>
      <c r="S11" s="28"/>
      <c r="T11" s="28"/>
    </row>
    <row r="12" spans="1:22" ht="25.5" customHeight="1" x14ac:dyDescent="0.25">
      <c r="A12" s="66" t="s">
        <v>50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28"/>
      <c r="R12" s="28"/>
      <c r="S12" s="28"/>
      <c r="T12" s="28"/>
    </row>
    <row r="13" spans="1:22" ht="67.150000000000006" customHeight="1" x14ac:dyDescent="0.25">
      <c r="A13" s="67" t="s">
        <v>23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29"/>
      <c r="R13" s="29"/>
      <c r="S13" s="30"/>
    </row>
    <row r="14" spans="1:22" ht="15.75" x14ac:dyDescent="0.25">
      <c r="A14" s="64" t="s">
        <v>24</v>
      </c>
      <c r="B14" s="64"/>
      <c r="C14" s="64"/>
      <c r="D14" s="64"/>
      <c r="E14" s="68" t="s">
        <v>28</v>
      </c>
      <c r="F14" s="31"/>
      <c r="G14" s="31"/>
      <c r="H14" s="31"/>
      <c r="I14" s="31"/>
      <c r="J14" s="31"/>
      <c r="K14" s="31"/>
      <c r="L14" s="32"/>
      <c r="M14" s="32"/>
      <c r="N14" s="32"/>
      <c r="O14" s="32"/>
      <c r="P14" s="32"/>
      <c r="Q14" s="32"/>
      <c r="R14" s="32"/>
      <c r="S14" s="1"/>
      <c r="T14" s="1"/>
    </row>
    <row r="15" spans="1:22" ht="15.75" customHeight="1" x14ac:dyDescent="0.25">
      <c r="A15" s="64"/>
      <c r="B15" s="64"/>
      <c r="C15" s="64"/>
      <c r="D15" s="64"/>
      <c r="E15" s="68"/>
      <c r="F15" s="33"/>
      <c r="G15" s="34"/>
      <c r="H15" s="69" t="s">
        <v>29</v>
      </c>
      <c r="I15" s="69"/>
      <c r="J15" s="69"/>
      <c r="K15" s="69"/>
      <c r="L15" s="35"/>
      <c r="M15" s="35"/>
      <c r="N15" s="35"/>
      <c r="O15" s="35"/>
      <c r="P15" s="35"/>
      <c r="Q15" s="35"/>
      <c r="R15" s="35"/>
    </row>
    <row r="16" spans="1:22" ht="15.75" x14ac:dyDescent="0.25">
      <c r="A16" s="36"/>
      <c r="B16" s="36"/>
      <c r="C16" s="36"/>
      <c r="D16" s="36"/>
      <c r="E16" s="68"/>
      <c r="F16" s="33"/>
      <c r="G16" s="34"/>
      <c r="H16" s="37"/>
      <c r="I16" s="37"/>
      <c r="J16" s="37"/>
      <c r="K16" s="38"/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 x14ac:dyDescent="0.25">
      <c r="A17" s="36"/>
      <c r="B17" s="36"/>
      <c r="C17" s="36"/>
      <c r="D17" s="36"/>
      <c r="E17" s="31"/>
      <c r="F17" s="39"/>
      <c r="G17" s="34"/>
      <c r="H17" s="40"/>
      <c r="I17" s="40"/>
      <c r="J17" s="40"/>
      <c r="K17" s="41" t="s">
        <v>25</v>
      </c>
      <c r="L17" s="35"/>
      <c r="M17" s="35"/>
      <c r="N17" s="35"/>
      <c r="O17" s="35"/>
      <c r="P17" s="35"/>
      <c r="Q17" s="35"/>
      <c r="R17" s="35"/>
      <c r="S17" s="1"/>
      <c r="T17" s="1"/>
    </row>
    <row r="18" spans="1:20" ht="15.75" x14ac:dyDescent="0.25">
      <c r="A18" s="64" t="s">
        <v>26</v>
      </c>
      <c r="B18" s="64"/>
      <c r="C18" s="64"/>
      <c r="D18" s="64"/>
      <c r="E18" s="31"/>
      <c r="F18" s="31"/>
      <c r="G18" s="31"/>
      <c r="H18" s="31"/>
      <c r="I18" s="31"/>
      <c r="J18" s="31"/>
      <c r="K18" s="31"/>
      <c r="L18" s="32"/>
      <c r="M18" s="32"/>
      <c r="N18" s="32"/>
      <c r="O18" s="32"/>
      <c r="P18" s="32"/>
      <c r="Q18" s="32"/>
      <c r="R18" s="32"/>
      <c r="S18" s="1"/>
      <c r="T18" s="1"/>
    </row>
    <row r="19" spans="1:20" ht="15.75" customHeight="1" x14ac:dyDescent="0.25">
      <c r="A19" s="64"/>
      <c r="B19" s="64"/>
      <c r="C19" s="64"/>
      <c r="D19" s="64"/>
      <c r="E19" s="80" t="s">
        <v>41</v>
      </c>
      <c r="F19" s="39"/>
      <c r="G19" s="34"/>
      <c r="H19" s="65" t="s">
        <v>42</v>
      </c>
      <c r="I19" s="65"/>
      <c r="J19" s="65"/>
      <c r="K19" s="65"/>
      <c r="L19" s="35"/>
      <c r="M19" s="35"/>
      <c r="N19" s="35"/>
      <c r="O19" s="35"/>
      <c r="P19" s="35"/>
      <c r="Q19" s="35"/>
      <c r="R19" s="35"/>
      <c r="S19" s="1"/>
      <c r="T19" s="1"/>
    </row>
    <row r="20" spans="1:20" ht="15.75" x14ac:dyDescent="0.25">
      <c r="A20" s="36"/>
      <c r="B20" s="36"/>
      <c r="C20" s="36"/>
      <c r="D20" s="36"/>
      <c r="E20" s="80"/>
      <c r="F20" s="39"/>
      <c r="G20" s="34"/>
      <c r="H20" s="40"/>
      <c r="I20" s="40"/>
      <c r="J20" s="40"/>
      <c r="K20" s="38"/>
      <c r="L20" s="32"/>
      <c r="M20" s="32"/>
      <c r="N20" s="32"/>
      <c r="O20" s="32"/>
      <c r="P20" s="32"/>
      <c r="Q20" s="32"/>
      <c r="R20" s="32"/>
      <c r="S20" s="1"/>
      <c r="T20" s="1"/>
    </row>
    <row r="21" spans="1:20" ht="15.75" x14ac:dyDescent="0.25">
      <c r="A21" s="36"/>
      <c r="B21" s="36"/>
      <c r="C21" s="36"/>
      <c r="D21" s="36"/>
      <c r="E21" s="31"/>
      <c r="F21" s="39"/>
      <c r="G21" s="34"/>
      <c r="H21" s="40"/>
      <c r="I21" s="40"/>
      <c r="J21" s="40"/>
      <c r="K21" s="41" t="s">
        <v>25</v>
      </c>
      <c r="L21" s="32"/>
      <c r="M21" s="32"/>
      <c r="N21" s="32"/>
      <c r="O21" s="32"/>
      <c r="P21" s="32"/>
      <c r="Q21" s="32"/>
      <c r="R21" s="32"/>
      <c r="S21" s="1"/>
      <c r="T21" s="1"/>
    </row>
  </sheetData>
  <sheetProtection selectLockedCells="1" selectUnlockedCells="1"/>
  <mergeCells count="21"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  <mergeCell ref="A18:D19"/>
    <mergeCell ref="E19:E20"/>
    <mergeCell ref="H19:K19"/>
    <mergeCell ref="A9:L9"/>
    <mergeCell ref="A10:P10"/>
    <mergeCell ref="A11:P11"/>
    <mergeCell ref="A12:P12"/>
    <mergeCell ref="A13:P13"/>
    <mergeCell ref="A14:D15"/>
    <mergeCell ref="E14:E16"/>
    <mergeCell ref="H15:K15"/>
  </mergeCells>
  <pageMargins left="0.70866141732283472" right="0.70866141732283472" top="0.74803149606299213" bottom="0.74803149606299213" header="0.51181102362204722" footer="0.51181102362204722"/>
  <pageSetup paperSize="9" scale="48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="80" zoomScaleNormal="80" zoomScaleSheetLayoutView="70" workbookViewId="0">
      <selection activeCell="A8" sqref="A8:L8"/>
    </sheetView>
  </sheetViews>
  <sheetFormatPr defaultRowHeight="15" x14ac:dyDescent="0.25"/>
  <cols>
    <col min="2" max="2" width="30.140625" customWidth="1"/>
    <col min="3" max="3" width="8.42578125" customWidth="1"/>
    <col min="4" max="4" width="9.85546875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9.140625" customWidth="1"/>
    <col min="19" max="19" width="10.7109375" customWidth="1"/>
    <col min="20" max="20" width="12.140625" customWidth="1"/>
  </cols>
  <sheetData>
    <row r="1" spans="1:22" s="1" customFormat="1" ht="15.75" x14ac:dyDescent="0.25">
      <c r="F1" s="2" t="s">
        <v>0</v>
      </c>
      <c r="G1" s="2"/>
      <c r="H1" s="2"/>
      <c r="I1" s="2"/>
      <c r="J1" s="2"/>
      <c r="K1" s="2"/>
      <c r="N1" s="70"/>
      <c r="O1" s="70"/>
      <c r="P1" s="70"/>
    </row>
    <row r="2" spans="1:22" s="1" customFormat="1" ht="15.75" x14ac:dyDescent="0.25">
      <c r="A2" s="3" t="s">
        <v>1</v>
      </c>
      <c r="B2" s="3"/>
      <c r="C2" s="3"/>
      <c r="D2" s="3"/>
      <c r="N2" s="70"/>
      <c r="O2" s="70"/>
      <c r="P2" s="70"/>
    </row>
    <row r="3" spans="1:22" s="1" customFormat="1" ht="15.75" x14ac:dyDescent="0.25">
      <c r="A3" s="71" t="s">
        <v>2</v>
      </c>
      <c r="B3" s="71"/>
      <c r="C3" s="71"/>
      <c r="D3" s="71"/>
      <c r="E3" s="7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2" s="1" customFormat="1" ht="15" customHeight="1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22" ht="25.5" customHeight="1" x14ac:dyDescent="0.25">
      <c r="A5" s="73" t="s">
        <v>5</v>
      </c>
      <c r="B5" s="75" t="s">
        <v>6</v>
      </c>
      <c r="C5" s="75" t="s">
        <v>7</v>
      </c>
      <c r="D5" s="75" t="s">
        <v>8</v>
      </c>
      <c r="E5" s="76" t="s">
        <v>9</v>
      </c>
      <c r="F5" s="76"/>
      <c r="G5" s="76"/>
      <c r="H5" s="76"/>
      <c r="I5" s="76"/>
      <c r="J5" s="77" t="s">
        <v>10</v>
      </c>
      <c r="K5" s="77"/>
      <c r="L5" s="77"/>
      <c r="M5" s="78" t="s">
        <v>11</v>
      </c>
      <c r="N5" s="78"/>
      <c r="O5" s="78"/>
      <c r="P5" s="78"/>
    </row>
    <row r="6" spans="1:22" ht="189" customHeight="1" x14ac:dyDescent="0.25">
      <c r="A6" s="74"/>
      <c r="B6" s="75"/>
      <c r="C6" s="75"/>
      <c r="D6" s="75"/>
      <c r="E6" s="8" t="s">
        <v>44</v>
      </c>
      <c r="F6" s="46" t="s">
        <v>46</v>
      </c>
      <c r="G6" s="46" t="s">
        <v>45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2" ht="206.25" customHeight="1" x14ac:dyDescent="0.25">
      <c r="A7" s="43">
        <v>1</v>
      </c>
      <c r="B7" s="44" t="s">
        <v>39</v>
      </c>
      <c r="C7" s="12" t="s">
        <v>19</v>
      </c>
      <c r="D7" s="44">
        <v>250</v>
      </c>
      <c r="E7" s="14">
        <v>2400</v>
      </c>
      <c r="F7" s="15">
        <v>2700</v>
      </c>
      <c r="G7" s="15">
        <v>2700</v>
      </c>
      <c r="H7" s="14"/>
      <c r="I7" s="14"/>
      <c r="J7" s="50">
        <f t="shared" ref="J7" si="0">AVERAGE(E7:I7)</f>
        <v>2600</v>
      </c>
      <c r="K7" s="17">
        <f>SQRT((SUM(IF(E7&gt;0,POWER(E7-J7,2),0),IF(F7&gt;0,POWER(F7-J7,2),0),IF(G7&gt;0,POWER(G7-J7,2),0),IF(H7&gt;0,POWER(H7-J7,2),0),IF(I7&gt;0,POWER(I7-J7,2),0),))/(COUNTA(E7:I7)-1))</f>
        <v>173.20508075688772</v>
      </c>
      <c r="L7" s="17">
        <f>K7/J7*100</f>
        <v>6.661733875264912</v>
      </c>
      <c r="M7" s="18">
        <f>((D7/COUNTA(E7:I7))*(SUM(E7:I7)))</f>
        <v>650000</v>
      </c>
      <c r="N7" s="53">
        <f>J7</f>
        <v>2600</v>
      </c>
      <c r="O7" s="18">
        <f>N7</f>
        <v>2600</v>
      </c>
      <c r="P7" s="19">
        <f>D7*O7</f>
        <v>650000</v>
      </c>
      <c r="Q7" s="20">
        <f>D7*E7</f>
        <v>600000</v>
      </c>
      <c r="R7" s="60"/>
      <c r="S7" s="61"/>
      <c r="T7" s="11"/>
    </row>
    <row r="8" spans="1:22" ht="15.75" x14ac:dyDescent="0.25">
      <c r="A8" s="79" t="s">
        <v>20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22"/>
      <c r="N8" s="23"/>
      <c r="O8" s="23"/>
      <c r="P8" s="24">
        <f>SUM(P7:P7)</f>
        <v>650000</v>
      </c>
      <c r="Q8" s="63">
        <f>SUM(Q7:Q7)</f>
        <v>600000</v>
      </c>
      <c r="R8" s="47"/>
      <c r="S8" s="62"/>
      <c r="T8" s="56"/>
      <c r="U8" s="56"/>
      <c r="V8" s="56"/>
    </row>
    <row r="9" spans="1:22" ht="25.5" customHeight="1" x14ac:dyDescent="0.25">
      <c r="A9" s="66" t="s">
        <v>21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45"/>
      <c r="R9" s="45"/>
      <c r="S9" s="28"/>
      <c r="T9" s="28"/>
    </row>
    <row r="10" spans="1:22" ht="70.150000000000006" customHeight="1" x14ac:dyDescent="0.25">
      <c r="A10" s="66" t="s">
        <v>43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28"/>
      <c r="R10" s="28"/>
      <c r="S10" s="28"/>
      <c r="T10" s="28"/>
    </row>
    <row r="11" spans="1:22" ht="25.5" customHeight="1" x14ac:dyDescent="0.25">
      <c r="A11" s="66" t="s">
        <v>48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28"/>
      <c r="R11" s="28"/>
      <c r="S11" s="28"/>
      <c r="T11" s="28"/>
    </row>
    <row r="12" spans="1:22" ht="67.150000000000006" customHeight="1" x14ac:dyDescent="0.25">
      <c r="A12" s="67" t="s">
        <v>23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29"/>
      <c r="R12" s="29"/>
      <c r="S12" s="30"/>
    </row>
    <row r="13" spans="1:22" ht="15.75" x14ac:dyDescent="0.25">
      <c r="A13" s="64" t="s">
        <v>24</v>
      </c>
      <c r="B13" s="64"/>
      <c r="C13" s="64"/>
      <c r="D13" s="64"/>
      <c r="E13" s="68" t="s">
        <v>28</v>
      </c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1"/>
      <c r="T13" s="1"/>
    </row>
    <row r="14" spans="1:22" ht="15.75" customHeight="1" x14ac:dyDescent="0.25">
      <c r="A14" s="64"/>
      <c r="B14" s="64"/>
      <c r="C14" s="64"/>
      <c r="D14" s="64"/>
      <c r="E14" s="68"/>
      <c r="F14" s="33"/>
      <c r="G14" s="34"/>
      <c r="H14" s="69" t="s">
        <v>29</v>
      </c>
      <c r="I14" s="69"/>
      <c r="J14" s="69"/>
      <c r="K14" s="69"/>
      <c r="L14" s="35"/>
      <c r="M14" s="35"/>
      <c r="N14" s="35"/>
      <c r="O14" s="35"/>
      <c r="P14" s="35"/>
      <c r="Q14" s="35"/>
      <c r="R14" s="35"/>
    </row>
    <row r="15" spans="1:22" ht="15.75" x14ac:dyDescent="0.25">
      <c r="A15" s="36"/>
      <c r="B15" s="36"/>
      <c r="C15" s="36"/>
      <c r="D15" s="36"/>
      <c r="E15" s="68"/>
      <c r="F15" s="33"/>
      <c r="G15" s="34"/>
      <c r="H15" s="37"/>
      <c r="I15" s="37"/>
      <c r="J15" s="37"/>
      <c r="K15" s="38"/>
      <c r="L15" s="35"/>
      <c r="M15" s="35"/>
      <c r="N15" s="35"/>
      <c r="O15" s="35"/>
      <c r="P15" s="35"/>
      <c r="Q15" s="35"/>
      <c r="R15" s="35"/>
      <c r="S15" s="1"/>
      <c r="T15" s="1"/>
    </row>
    <row r="16" spans="1:22" ht="15.75" x14ac:dyDescent="0.25">
      <c r="A16" s="36"/>
      <c r="B16" s="36"/>
      <c r="C16" s="36"/>
      <c r="D16" s="36"/>
      <c r="E16" s="31"/>
      <c r="F16" s="39"/>
      <c r="G16" s="34"/>
      <c r="H16" s="40"/>
      <c r="I16" s="40"/>
      <c r="J16" s="40"/>
      <c r="K16" s="41" t="s">
        <v>25</v>
      </c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 x14ac:dyDescent="0.25">
      <c r="A17" s="64" t="s">
        <v>26</v>
      </c>
      <c r="B17" s="64"/>
      <c r="C17" s="64"/>
      <c r="D17" s="64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1"/>
      <c r="T17" s="1"/>
    </row>
    <row r="18" spans="1:20" ht="15.75" customHeight="1" x14ac:dyDescent="0.25">
      <c r="A18" s="64"/>
      <c r="B18" s="64"/>
      <c r="C18" s="64"/>
      <c r="D18" s="64"/>
      <c r="E18" s="80" t="s">
        <v>41</v>
      </c>
      <c r="F18" s="39"/>
      <c r="G18" s="34"/>
      <c r="H18" s="65" t="s">
        <v>42</v>
      </c>
      <c r="I18" s="65"/>
      <c r="J18" s="65"/>
      <c r="K18" s="65"/>
      <c r="L18" s="35"/>
      <c r="M18" s="35"/>
      <c r="N18" s="35"/>
      <c r="O18" s="35"/>
      <c r="P18" s="35"/>
      <c r="Q18" s="35"/>
      <c r="R18" s="35"/>
      <c r="S18" s="1"/>
      <c r="T18" s="1"/>
    </row>
    <row r="19" spans="1:20" ht="15.75" x14ac:dyDescent="0.25">
      <c r="A19" s="36"/>
      <c r="B19" s="36"/>
      <c r="C19" s="36"/>
      <c r="D19" s="36"/>
      <c r="E19" s="80"/>
      <c r="F19" s="39"/>
      <c r="G19" s="34"/>
      <c r="H19" s="40"/>
      <c r="I19" s="40"/>
      <c r="J19" s="40"/>
      <c r="K19" s="38"/>
      <c r="L19" s="32"/>
      <c r="M19" s="32"/>
      <c r="N19" s="32"/>
      <c r="O19" s="32"/>
      <c r="P19" s="32"/>
      <c r="Q19" s="32"/>
      <c r="R19" s="32"/>
      <c r="S19" s="1"/>
      <c r="T19" s="1"/>
    </row>
    <row r="20" spans="1:20" ht="15.75" x14ac:dyDescent="0.25">
      <c r="A20" s="36"/>
      <c r="B20" s="36"/>
      <c r="C20" s="36"/>
      <c r="D20" s="36"/>
      <c r="E20" s="31"/>
      <c r="F20" s="39"/>
      <c r="G20" s="34"/>
      <c r="H20" s="40"/>
      <c r="I20" s="40"/>
      <c r="J20" s="40"/>
      <c r="K20" s="41" t="s">
        <v>25</v>
      </c>
      <c r="L20" s="32"/>
      <c r="M20" s="32"/>
      <c r="N20" s="32"/>
      <c r="O20" s="32"/>
      <c r="P20" s="32"/>
      <c r="Q20" s="32"/>
      <c r="R20" s="32"/>
      <c r="S20" s="1"/>
      <c r="T20" s="1"/>
    </row>
  </sheetData>
  <sheetProtection selectLockedCells="1" selectUnlockedCells="1"/>
  <mergeCells count="21"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  <mergeCell ref="A17:D18"/>
    <mergeCell ref="E18:E19"/>
    <mergeCell ref="H18:K18"/>
    <mergeCell ref="A8:L8"/>
    <mergeCell ref="A9:P9"/>
    <mergeCell ref="A10:P10"/>
    <mergeCell ref="A11:P11"/>
    <mergeCell ref="A12:P12"/>
    <mergeCell ref="A13:D14"/>
    <mergeCell ref="E13:E15"/>
    <mergeCell ref="H14:K14"/>
  </mergeCells>
  <pageMargins left="0.70866141732283472" right="0.70866141732283472" top="0.74803149606299213" bottom="0.74803149606299213" header="0.51181102362204722" footer="0.51181102362204722"/>
  <pageSetup paperSize="9" scale="52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="80" zoomScaleNormal="80" zoomScaleSheetLayoutView="70" workbookViewId="0">
      <selection activeCell="Q8" sqref="Q8"/>
    </sheetView>
  </sheetViews>
  <sheetFormatPr defaultRowHeight="15" x14ac:dyDescent="0.25"/>
  <cols>
    <col min="2" max="2" width="30.140625" customWidth="1"/>
    <col min="3" max="3" width="8.42578125" customWidth="1"/>
    <col min="4" max="4" width="10.7109375" bestFit="1" customWidth="1"/>
    <col min="5" max="7" width="11.7109375" customWidth="1"/>
    <col min="8" max="9" width="11.71093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15.5703125" customWidth="1"/>
    <col min="16" max="16" width="12.5703125" customWidth="1"/>
    <col min="17" max="17" width="12.28515625" customWidth="1"/>
    <col min="19" max="19" width="10.7109375" customWidth="1"/>
    <col min="20" max="20" width="12.140625" customWidth="1"/>
  </cols>
  <sheetData>
    <row r="1" spans="1:22" s="1" customFormat="1" ht="15.75" x14ac:dyDescent="0.25">
      <c r="F1" s="2" t="s">
        <v>0</v>
      </c>
      <c r="G1" s="2"/>
      <c r="H1" s="2"/>
      <c r="I1" s="2"/>
      <c r="J1" s="2"/>
      <c r="K1" s="2"/>
      <c r="N1" s="70"/>
      <c r="O1" s="70"/>
      <c r="P1" s="70"/>
    </row>
    <row r="2" spans="1:22" s="1" customFormat="1" ht="15.75" x14ac:dyDescent="0.25">
      <c r="A2" s="3" t="s">
        <v>1</v>
      </c>
      <c r="B2" s="3"/>
      <c r="C2" s="3"/>
      <c r="D2" s="3"/>
      <c r="N2" s="70"/>
      <c r="O2" s="70"/>
      <c r="P2" s="70"/>
    </row>
    <row r="3" spans="1:22" s="1" customFormat="1" ht="15.75" x14ac:dyDescent="0.25">
      <c r="A3" s="71" t="s">
        <v>2</v>
      </c>
      <c r="B3" s="71"/>
      <c r="C3" s="71"/>
      <c r="D3" s="71"/>
      <c r="E3" s="71"/>
      <c r="F3" s="4"/>
      <c r="H3" s="3" t="s">
        <v>3</v>
      </c>
      <c r="I3" s="3"/>
      <c r="J3" s="3"/>
      <c r="K3" s="3"/>
      <c r="L3" s="3"/>
      <c r="M3" s="5"/>
      <c r="N3" s="4"/>
      <c r="O3" s="6"/>
      <c r="P3" s="7"/>
    </row>
    <row r="4" spans="1:22" s="1" customFormat="1" ht="15" customHeight="1" x14ac:dyDescent="0.2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22" ht="25.5" customHeight="1" x14ac:dyDescent="0.25">
      <c r="A5" s="73" t="s">
        <v>5</v>
      </c>
      <c r="B5" s="75" t="s">
        <v>6</v>
      </c>
      <c r="C5" s="75" t="s">
        <v>7</v>
      </c>
      <c r="D5" s="75" t="s">
        <v>8</v>
      </c>
      <c r="E5" s="76" t="s">
        <v>9</v>
      </c>
      <c r="F5" s="76"/>
      <c r="G5" s="76"/>
      <c r="H5" s="76"/>
      <c r="I5" s="76"/>
      <c r="J5" s="77" t="s">
        <v>10</v>
      </c>
      <c r="K5" s="77"/>
      <c r="L5" s="77"/>
      <c r="M5" s="78" t="s">
        <v>11</v>
      </c>
      <c r="N5" s="78"/>
      <c r="O5" s="78"/>
      <c r="P5" s="78"/>
    </row>
    <row r="6" spans="1:22" ht="189" customHeight="1" x14ac:dyDescent="0.25">
      <c r="A6" s="74"/>
      <c r="B6" s="75"/>
      <c r="C6" s="75"/>
      <c r="D6" s="75"/>
      <c r="E6" s="8" t="s">
        <v>44</v>
      </c>
      <c r="F6" s="46" t="s">
        <v>46</v>
      </c>
      <c r="G6" s="46" t="s">
        <v>45</v>
      </c>
      <c r="H6" s="9"/>
      <c r="I6" s="9"/>
      <c r="J6" s="9" t="s">
        <v>12</v>
      </c>
      <c r="K6" s="9" t="s">
        <v>13</v>
      </c>
      <c r="L6" s="10" t="s">
        <v>14</v>
      </c>
      <c r="M6" s="9" t="s">
        <v>15</v>
      </c>
      <c r="N6" s="9" t="s">
        <v>16</v>
      </c>
      <c r="O6" s="9" t="s">
        <v>17</v>
      </c>
      <c r="P6" s="9" t="s">
        <v>18</v>
      </c>
    </row>
    <row r="7" spans="1:22" ht="206.25" customHeight="1" x14ac:dyDescent="0.25">
      <c r="A7" s="43">
        <v>1</v>
      </c>
      <c r="B7" s="44" t="s">
        <v>39</v>
      </c>
      <c r="C7" s="12" t="s">
        <v>19</v>
      </c>
      <c r="D7" s="44">
        <v>10.58</v>
      </c>
      <c r="E7" s="14">
        <v>2400</v>
      </c>
      <c r="F7" s="15">
        <v>2700</v>
      </c>
      <c r="G7" s="15">
        <v>2700</v>
      </c>
      <c r="H7" s="14"/>
      <c r="I7" s="14"/>
      <c r="J7" s="50">
        <f t="shared" ref="J7" si="0">AVERAGE(E7:I7)</f>
        <v>2600</v>
      </c>
      <c r="K7" s="17">
        <f>SQRT((SUM(IF(E7&gt;0,POWER(E7-J7,2),0),IF(F7&gt;0,POWER(F7-J7,2),0),IF(G7&gt;0,POWER(G7-J7,2),0),IF(H7&gt;0,POWER(H7-J7,2),0),IF(I7&gt;0,POWER(I7-J7,2),0),))/(COUNTA(E7:I7)-1))</f>
        <v>173.20508075688772</v>
      </c>
      <c r="L7" s="17">
        <f>K7/J7*100</f>
        <v>6.661733875264912</v>
      </c>
      <c r="M7" s="18">
        <f>((D7/COUNTA(E7:I7))*(SUM(E7:I7)))</f>
        <v>27508</v>
      </c>
      <c r="N7" s="53">
        <f>J7</f>
        <v>2600</v>
      </c>
      <c r="O7" s="18">
        <f>N7</f>
        <v>2600</v>
      </c>
      <c r="P7" s="19">
        <f>D7*O7</f>
        <v>27508</v>
      </c>
      <c r="Q7" s="20">
        <f>D7*E7</f>
        <v>25392</v>
      </c>
      <c r="R7" s="60"/>
      <c r="S7" s="61"/>
      <c r="T7" s="11"/>
    </row>
    <row r="8" spans="1:22" ht="15.75" x14ac:dyDescent="0.25">
      <c r="A8" s="79" t="s">
        <v>20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22"/>
      <c r="N8" s="23"/>
      <c r="O8" s="23"/>
      <c r="P8" s="24">
        <f>SUM(P7:P7)</f>
        <v>27508</v>
      </c>
      <c r="Q8" s="25">
        <f>SUM(Q7:Q7)</f>
        <v>25392</v>
      </c>
      <c r="R8" s="47"/>
      <c r="S8" s="62"/>
      <c r="T8" s="56"/>
      <c r="U8" s="56"/>
      <c r="V8" s="56"/>
    </row>
    <row r="9" spans="1:22" ht="25.5" customHeight="1" x14ac:dyDescent="0.25">
      <c r="A9" s="66" t="s">
        <v>21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45"/>
      <c r="R9" s="45"/>
      <c r="S9" s="28"/>
      <c r="T9" s="28"/>
    </row>
    <row r="10" spans="1:22" ht="70.150000000000006" customHeight="1" x14ac:dyDescent="0.25">
      <c r="A10" s="66" t="s">
        <v>43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28"/>
      <c r="R10" s="28"/>
      <c r="S10" s="28"/>
      <c r="T10" s="28"/>
    </row>
    <row r="11" spans="1:22" ht="25.5" customHeight="1" x14ac:dyDescent="0.25">
      <c r="A11" s="66" t="s">
        <v>49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28"/>
      <c r="R11" s="28"/>
      <c r="S11" s="28"/>
      <c r="T11" s="28"/>
    </row>
    <row r="12" spans="1:22" ht="67.150000000000006" customHeight="1" x14ac:dyDescent="0.25">
      <c r="A12" s="67" t="s">
        <v>23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29"/>
      <c r="R12" s="29"/>
      <c r="S12" s="30"/>
    </row>
    <row r="13" spans="1:22" ht="15.75" x14ac:dyDescent="0.25">
      <c r="A13" s="64" t="s">
        <v>24</v>
      </c>
      <c r="B13" s="64"/>
      <c r="C13" s="64"/>
      <c r="D13" s="64"/>
      <c r="E13" s="68" t="s">
        <v>28</v>
      </c>
      <c r="F13" s="31"/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1"/>
      <c r="T13" s="1"/>
    </row>
    <row r="14" spans="1:22" ht="15.75" customHeight="1" x14ac:dyDescent="0.25">
      <c r="A14" s="64"/>
      <c r="B14" s="64"/>
      <c r="C14" s="64"/>
      <c r="D14" s="64"/>
      <c r="E14" s="68"/>
      <c r="F14" s="33"/>
      <c r="G14" s="34"/>
      <c r="H14" s="69" t="s">
        <v>29</v>
      </c>
      <c r="I14" s="69"/>
      <c r="J14" s="69"/>
      <c r="K14" s="69"/>
      <c r="L14" s="35"/>
      <c r="M14" s="35"/>
      <c r="N14" s="35"/>
      <c r="O14" s="35"/>
      <c r="P14" s="35"/>
      <c r="Q14" s="35"/>
      <c r="R14" s="35"/>
    </row>
    <row r="15" spans="1:22" ht="15.75" x14ac:dyDescent="0.25">
      <c r="A15" s="36"/>
      <c r="B15" s="36"/>
      <c r="C15" s="36"/>
      <c r="D15" s="36"/>
      <c r="E15" s="68"/>
      <c r="F15" s="33"/>
      <c r="G15" s="34"/>
      <c r="H15" s="37"/>
      <c r="I15" s="37"/>
      <c r="J15" s="37"/>
      <c r="K15" s="38"/>
      <c r="L15" s="35"/>
      <c r="M15" s="35"/>
      <c r="N15" s="35"/>
      <c r="O15" s="35"/>
      <c r="P15" s="35"/>
      <c r="Q15" s="35"/>
      <c r="R15" s="35"/>
      <c r="S15" s="1"/>
      <c r="T15" s="1"/>
    </row>
    <row r="16" spans="1:22" ht="15.75" x14ac:dyDescent="0.25">
      <c r="A16" s="36"/>
      <c r="B16" s="36"/>
      <c r="C16" s="36"/>
      <c r="D16" s="36"/>
      <c r="E16" s="31"/>
      <c r="F16" s="39"/>
      <c r="G16" s="34"/>
      <c r="H16" s="40"/>
      <c r="I16" s="40"/>
      <c r="J16" s="40"/>
      <c r="K16" s="41" t="s">
        <v>25</v>
      </c>
      <c r="L16" s="35"/>
      <c r="M16" s="35"/>
      <c r="N16" s="35"/>
      <c r="O16" s="35"/>
      <c r="P16" s="35"/>
      <c r="Q16" s="35"/>
      <c r="R16" s="35"/>
      <c r="S16" s="1"/>
      <c r="T16" s="1"/>
    </row>
    <row r="17" spans="1:20" ht="15.75" x14ac:dyDescent="0.25">
      <c r="A17" s="64" t="s">
        <v>26</v>
      </c>
      <c r="B17" s="64"/>
      <c r="C17" s="64"/>
      <c r="D17" s="64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1"/>
      <c r="T17" s="1"/>
    </row>
    <row r="18" spans="1:20" ht="15.75" customHeight="1" x14ac:dyDescent="0.25">
      <c r="A18" s="64"/>
      <c r="B18" s="64"/>
      <c r="C18" s="64"/>
      <c r="D18" s="64"/>
      <c r="E18" s="80" t="s">
        <v>41</v>
      </c>
      <c r="F18" s="39"/>
      <c r="G18" s="34"/>
      <c r="H18" s="65" t="s">
        <v>42</v>
      </c>
      <c r="I18" s="65"/>
      <c r="J18" s="65"/>
      <c r="K18" s="65"/>
      <c r="L18" s="35"/>
      <c r="M18" s="35"/>
      <c r="N18" s="35"/>
      <c r="O18" s="35"/>
      <c r="P18" s="35"/>
      <c r="Q18" s="35"/>
      <c r="R18" s="35"/>
      <c r="S18" s="1"/>
      <c r="T18" s="1"/>
    </row>
    <row r="19" spans="1:20" ht="15.75" x14ac:dyDescent="0.25">
      <c r="A19" s="36"/>
      <c r="B19" s="36"/>
      <c r="C19" s="36"/>
      <c r="D19" s="36"/>
      <c r="E19" s="80"/>
      <c r="F19" s="39"/>
      <c r="G19" s="34"/>
      <c r="H19" s="40"/>
      <c r="I19" s="40"/>
      <c r="J19" s="40"/>
      <c r="K19" s="38"/>
      <c r="L19" s="32"/>
      <c r="M19" s="32"/>
      <c r="N19" s="32"/>
      <c r="O19" s="32"/>
      <c r="P19" s="32"/>
      <c r="Q19" s="32"/>
      <c r="R19" s="32"/>
      <c r="S19" s="1"/>
      <c r="T19" s="1"/>
    </row>
    <row r="20" spans="1:20" ht="15.75" x14ac:dyDescent="0.25">
      <c r="A20" s="36"/>
      <c r="B20" s="36"/>
      <c r="C20" s="36"/>
      <c r="D20" s="36"/>
      <c r="E20" s="31"/>
      <c r="F20" s="39"/>
      <c r="G20" s="34"/>
      <c r="H20" s="40"/>
      <c r="I20" s="40"/>
      <c r="J20" s="40"/>
      <c r="K20" s="41" t="s">
        <v>25</v>
      </c>
      <c r="L20" s="32"/>
      <c r="M20" s="32"/>
      <c r="N20" s="32"/>
      <c r="O20" s="32"/>
      <c r="P20" s="32"/>
      <c r="Q20" s="32"/>
      <c r="R20" s="32"/>
      <c r="S20" s="1"/>
      <c r="T20" s="1"/>
    </row>
  </sheetData>
  <sheetProtection selectLockedCells="1" selectUnlockedCells="1"/>
  <mergeCells count="21">
    <mergeCell ref="N1:P2"/>
    <mergeCell ref="A3:E3"/>
    <mergeCell ref="A4:P4"/>
    <mergeCell ref="A5:A6"/>
    <mergeCell ref="B5:B6"/>
    <mergeCell ref="C5:C6"/>
    <mergeCell ref="D5:D6"/>
    <mergeCell ref="E5:I5"/>
    <mergeCell ref="J5:L5"/>
    <mergeCell ref="M5:P5"/>
    <mergeCell ref="A17:D18"/>
    <mergeCell ref="E18:E19"/>
    <mergeCell ref="H18:K18"/>
    <mergeCell ref="A8:L8"/>
    <mergeCell ref="A9:P9"/>
    <mergeCell ref="A10:P10"/>
    <mergeCell ref="A11:P11"/>
    <mergeCell ref="A12:P12"/>
    <mergeCell ref="A13:D14"/>
    <mergeCell ref="E13:E15"/>
    <mergeCell ref="H14:K14"/>
  </mergeCells>
  <pageMargins left="0.70866141732283472" right="0.70866141732283472" top="0.74803149606299213" bottom="0.74803149606299213" header="0.51181102362204722" footer="0.51181102362204722"/>
  <pageSetup paperSize="9" scale="53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си3 2021</vt:lpstr>
      <vt:lpstr>си3 2021 (2)</vt:lpstr>
      <vt:lpstr>2026 0305 итс</vt:lpstr>
      <vt:lpstr>2026 0702 1с</vt:lpstr>
      <vt:lpstr>2026 0704 1с</vt:lpstr>
      <vt:lpstr>2026 0305 обсл</vt:lpstr>
      <vt:lpstr>2026 0901 обсл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Пользователь</cp:lastModifiedBy>
  <cp:lastPrinted>2026-05-25T09:22:18Z</cp:lastPrinted>
  <dcterms:created xsi:type="dcterms:W3CDTF">2021-08-19T19:20:07Z</dcterms:created>
  <dcterms:modified xsi:type="dcterms:W3CDTF">2026-05-28T11:22:21Z</dcterms:modified>
</cp:coreProperties>
</file>