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!!!БУХГАЛТЕРИЯ\2026 ДОГОВОРЫ\242\"/>
    </mc:Choice>
  </mc:AlternateContent>
  <bookViews>
    <workbookView xWindow="0" yWindow="0" windowWidth="19080" windowHeight="11835" tabRatio="500"/>
  </bookViews>
  <sheets>
    <sheet name="Лист1" sheetId="1" r:id="rId1"/>
    <sheet name="Лист2" sheetId="2" r:id="rId2"/>
  </sheets>
  <calcPr calcId="152511" refMode="R1C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1" i="1" l="1"/>
  <c r="H11" i="1"/>
  <c r="J11" i="1"/>
  <c r="K11" i="1"/>
  <c r="L11" i="1"/>
  <c r="M11" i="1"/>
  <c r="F12" i="1"/>
  <c r="H12" i="1"/>
  <c r="J12" i="1"/>
  <c r="K12" i="1"/>
  <c r="L12" i="1" s="1"/>
  <c r="F13" i="1"/>
  <c r="H13" i="1"/>
  <c r="J13" i="1"/>
  <c r="K13" i="1"/>
  <c r="L13" i="1" s="1"/>
  <c r="F14" i="1"/>
  <c r="H14" i="1"/>
  <c r="J14" i="1"/>
  <c r="K14" i="1"/>
  <c r="L14" i="1" s="1"/>
  <c r="F15" i="1"/>
  <c r="H15" i="1"/>
  <c r="J15" i="1"/>
  <c r="K15" i="1"/>
  <c r="L15" i="1" s="1"/>
  <c r="F16" i="1"/>
  <c r="H16" i="1"/>
  <c r="J16" i="1"/>
  <c r="K16" i="1"/>
  <c r="L16" i="1" s="1"/>
  <c r="F17" i="1"/>
  <c r="H17" i="1"/>
  <c r="J17" i="1"/>
  <c r="K17" i="1"/>
  <c r="L17" i="1" s="1"/>
  <c r="F18" i="1"/>
  <c r="H18" i="1"/>
  <c r="J18" i="1"/>
  <c r="K18" i="1"/>
  <c r="L18" i="1" s="1"/>
  <c r="F19" i="1"/>
  <c r="H19" i="1"/>
  <c r="J19" i="1"/>
  <c r="K19" i="1"/>
  <c r="L19" i="1" s="1"/>
  <c r="F20" i="1"/>
  <c r="H20" i="1"/>
  <c r="J20" i="1"/>
  <c r="K20" i="1"/>
  <c r="L20" i="1" s="1"/>
  <c r="F21" i="1"/>
  <c r="H21" i="1"/>
  <c r="J21" i="1"/>
  <c r="K21" i="1"/>
  <c r="L21" i="1" s="1"/>
  <c r="F22" i="1"/>
  <c r="H22" i="1"/>
  <c r="J22" i="1"/>
  <c r="K22" i="1"/>
  <c r="L22" i="1" s="1"/>
  <c r="M21" i="1" l="1"/>
  <c r="M19" i="1"/>
  <c r="M17" i="1"/>
  <c r="M15" i="1"/>
  <c r="M13" i="1"/>
  <c r="M22" i="1"/>
  <c r="M20" i="1"/>
  <c r="M18" i="1"/>
  <c r="M16" i="1"/>
  <c r="M14" i="1"/>
  <c r="M12" i="1"/>
  <c r="J10" i="1"/>
  <c r="F10" i="1" l="1"/>
  <c r="H12" i="2"/>
  <c r="J12" i="2" s="1"/>
  <c r="H11" i="2"/>
  <c r="J11" i="2" s="1"/>
  <c r="J10" i="2"/>
  <c r="H10" i="2"/>
  <c r="I10" i="2" s="1"/>
  <c r="H9" i="2"/>
  <c r="I9" i="2" s="1"/>
  <c r="H8" i="2"/>
  <c r="J8" i="2" s="1"/>
  <c r="J7" i="2"/>
  <c r="H7" i="2"/>
  <c r="I7" i="2" s="1"/>
  <c r="K10" i="1"/>
  <c r="M10" i="1" s="1"/>
  <c r="H10" i="1"/>
  <c r="H24" i="1" l="1"/>
  <c r="F24" i="1"/>
  <c r="M24" i="1"/>
  <c r="M25" i="1" s="1"/>
  <c r="J24" i="1"/>
  <c r="L10" i="1"/>
  <c r="I8" i="2"/>
  <c r="J9" i="2"/>
  <c r="J13" i="2" s="1"/>
  <c r="J14" i="2" s="1"/>
  <c r="I12" i="2"/>
  <c r="I11" i="2"/>
</calcChain>
</file>

<file path=xl/sharedStrings.xml><?xml version="1.0" encoding="utf-8"?>
<sst xmlns="http://schemas.openxmlformats.org/spreadsheetml/2006/main" count="77" uniqueCount="38">
  <si>
    <t>№ п/п</t>
  </si>
  <si>
    <t>Наименование товара</t>
  </si>
  <si>
    <t>Ед. измерения</t>
  </si>
  <si>
    <t>Кол-во</t>
  </si>
  <si>
    <t>Источники информации и цена за единицу, руб.</t>
  </si>
  <si>
    <t>Средняя арифметическая величина цены единицы продукции, руб.</t>
  </si>
  <si>
    <t xml:space="preserve">Коэффи-циент вариа-
ции (%)
</t>
  </si>
  <si>
    <t xml:space="preserve">
НМЦК (руб.)    </t>
  </si>
  <si>
    <t>Источник №1</t>
  </si>
  <si>
    <t>Источник №2</t>
  </si>
  <si>
    <t>Источник №3</t>
  </si>
  <si>
    <t xml:space="preserve">вх. № </t>
  </si>
  <si>
    <t>Цена за ед., руб.</t>
  </si>
  <si>
    <t>Сумма, руб.</t>
  </si>
  <si>
    <t>шт.</t>
  </si>
  <si>
    <t>Стоимость составляет ИТОГО:</t>
  </si>
  <si>
    <t xml:space="preserve">от </t>
  </si>
  <si>
    <t xml:space="preserve"> от</t>
  </si>
  <si>
    <t>штука</t>
  </si>
  <si>
    <t>…..</t>
  </si>
  <si>
    <r>
      <rPr>
        <b/>
        <sz val="11"/>
        <color rgb="FF000000"/>
        <rFont val="Times New Roman"/>
        <charset val="1"/>
      </rPr>
      <t xml:space="preserve">Стоимость </t>
    </r>
    <r>
      <rPr>
        <b/>
        <sz val="11"/>
        <color rgb="FFFF0000"/>
        <rFont val="Times New Roman"/>
        <charset val="1"/>
      </rPr>
      <t>поставки расходных материалов для средств печати и копирования данных</t>
    </r>
    <r>
      <rPr>
        <b/>
        <sz val="11"/>
        <color rgb="FF000000"/>
        <rFont val="Times New Roman"/>
        <charset val="1"/>
      </rPr>
      <t xml:space="preserve"> составляет ИТОГО:</t>
    </r>
  </si>
  <si>
    <t>(1) Приказ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</t>
  </si>
  <si>
    <t>Обоснование начальной (максимальной) цены контракта</t>
  </si>
  <si>
    <t>Исполнитель – ведущий специалист-эксперт - заместитель главного бухгалтера Будаева Е.С.                                                                               11.06.2026</t>
  </si>
  <si>
    <t>USB-разветвитель</t>
  </si>
  <si>
    <t>Портовый КВМ-переключатель</t>
  </si>
  <si>
    <t>Кабель USB для принтеров</t>
  </si>
  <si>
    <t>Колонка акустическая для ПК</t>
  </si>
  <si>
    <t>Веб-камера</t>
  </si>
  <si>
    <t>Внешний дисковод оптический</t>
  </si>
  <si>
    <t>Коммутатор</t>
  </si>
  <si>
    <t xml:space="preserve">Кулер для процессора </t>
  </si>
  <si>
    <t>Клавиатура беспроводная</t>
  </si>
  <si>
    <t>Клавиатура проводная</t>
  </si>
  <si>
    <t>Мышь беспроводная</t>
  </si>
  <si>
    <t>Мышь проводная</t>
  </si>
  <si>
    <t>Заказчиком принято решение о проведении закупки на поставку комплектующих для компьютерной техники с НМЦК, составляющей 41 240,00 рублей с учетом НДС, согласно наименьшему из полученных коммерческих предложений в пределах лимитов бюджетных обязательств, доведенных Заказчику на 2026 год.</t>
  </si>
  <si>
    <t>Среднее значение цены контракта 79 393,33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</si>
</sst>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[Red]\-#,##0.00\ "/>
  </numFmts>
  <fonts count="21" x14ac:knownFonts="1">
    <font>
      <sz val="11"/>
      <color rgb="FF000000"/>
      <name val="Calibri"/>
      <charset val="1"/>
    </font>
    <font>
      <sz val="10"/>
      <color rgb="FF000000"/>
      <name val="Times New Roman"/>
      <charset val="1"/>
    </font>
    <font>
      <sz val="8"/>
      <color rgb="FF000000"/>
      <name val="Times New Roman"/>
      <charset val="1"/>
    </font>
    <font>
      <sz val="8"/>
      <color rgb="FF000000"/>
      <name val="Calibri"/>
      <charset val="1"/>
    </font>
    <font>
      <sz val="9.5"/>
      <color rgb="FF000000"/>
      <name val="Times New Roman"/>
      <charset val="1"/>
    </font>
    <font>
      <sz val="10.5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0.5"/>
      <color rgb="FF000000"/>
      <name val="Times New Roman"/>
      <charset val="1"/>
    </font>
    <font>
      <sz val="10"/>
      <color rgb="FFFF0000"/>
      <name val="Times New Roman"/>
      <charset val="1"/>
    </font>
    <font>
      <b/>
      <sz val="11"/>
      <color rgb="FFFF0000"/>
      <name val="Times New Roman"/>
      <charset val="1"/>
    </font>
    <font>
      <sz val="11"/>
      <color rgb="FF000000"/>
      <name val="Calibri"/>
      <charset val="1"/>
    </font>
    <font>
      <sz val="9.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sz val="10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0" fillId="0" borderId="0" applyBorder="0" applyProtection="0"/>
    <xf numFmtId="43" fontId="10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0" borderId="4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3" fillId="0" borderId="0" xfId="0" applyFont="1" applyAlignment="1" applyProtection="1"/>
    <xf numFmtId="0" fontId="1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4" fontId="5" fillId="0" borderId="4" xfId="0" applyNumberFormat="1" applyFont="1" applyBorder="1" applyAlignment="1" applyProtection="1">
      <alignment horizontal="center" vertical="center" wrapText="1"/>
    </xf>
    <xf numFmtId="9" fontId="5" fillId="0" borderId="4" xfId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4" fontId="7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4" fontId="16" fillId="0" borderId="4" xfId="0" applyNumberFormat="1" applyFont="1" applyBorder="1" applyAlignment="1" applyProtection="1">
      <alignment horizontal="center" vertical="center" wrapText="1"/>
    </xf>
    <xf numFmtId="0" fontId="13" fillId="0" borderId="0" xfId="0" applyFont="1" applyAlignment="1" applyProtection="1"/>
    <xf numFmtId="0" fontId="13" fillId="0" borderId="0" xfId="0" applyFont="1" applyAlignment="1" applyProtection="1">
      <alignment horizontal="center"/>
    </xf>
    <xf numFmtId="0" fontId="12" fillId="0" borderId="10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 wrapText="1"/>
    </xf>
    <xf numFmtId="4" fontId="15" fillId="0" borderId="11" xfId="0" applyNumberFormat="1" applyFont="1" applyBorder="1" applyAlignment="1" applyProtection="1">
      <alignment horizontal="center" vertical="center" wrapText="1"/>
    </xf>
    <xf numFmtId="9" fontId="15" fillId="0" borderId="11" xfId="1" applyFont="1" applyBorder="1" applyAlignment="1" applyProtection="1">
      <alignment horizontal="center" vertical="center" wrapText="1"/>
    </xf>
    <xf numFmtId="4" fontId="15" fillId="0" borderId="12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/>
    </xf>
    <xf numFmtId="164" fontId="13" fillId="0" borderId="11" xfId="0" applyNumberFormat="1" applyFont="1" applyBorder="1" applyAlignment="1" applyProtection="1">
      <alignment horizontal="center" vertical="center"/>
    </xf>
    <xf numFmtId="43" fontId="13" fillId="0" borderId="11" xfId="2" applyFont="1" applyBorder="1" applyAlignment="1" applyProtection="1">
      <alignment horizontal="center" vertical="center"/>
    </xf>
    <xf numFmtId="0" fontId="19" fillId="0" borderId="0" xfId="0" applyFont="1" applyAlignment="1" applyProtection="1"/>
    <xf numFmtId="0" fontId="19" fillId="0" borderId="0" xfId="0" applyFont="1" applyAlignment="1" applyProtection="1">
      <alignment horizontal="center"/>
    </xf>
    <xf numFmtId="4" fontId="19" fillId="0" borderId="0" xfId="0" applyNumberFormat="1" applyFont="1" applyAlignment="1" applyProtection="1"/>
    <xf numFmtId="4" fontId="15" fillId="0" borderId="4" xfId="0" applyNumberFormat="1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/>
    </xf>
    <xf numFmtId="164" fontId="13" fillId="0" borderId="17" xfId="0" applyNumberFormat="1" applyFont="1" applyBorder="1" applyAlignment="1" applyProtection="1">
      <alignment horizontal="center" vertical="center"/>
    </xf>
    <xf numFmtId="4" fontId="15" fillId="0" borderId="17" xfId="0" applyNumberFormat="1" applyFont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/>
    </xf>
    <xf numFmtId="4" fontId="15" fillId="0" borderId="18" xfId="0" applyNumberFormat="1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 applyProtection="1">
      <alignment wrapText="1"/>
    </xf>
    <xf numFmtId="0" fontId="20" fillId="0" borderId="0" xfId="0" applyFont="1" applyAlignment="1">
      <alignment wrapText="1"/>
    </xf>
    <xf numFmtId="0" fontId="13" fillId="0" borderId="0" xfId="0" applyFont="1" applyAlignment="1" applyProtection="1">
      <alignment wrapText="1"/>
    </xf>
    <xf numFmtId="0" fontId="0" fillId="0" borderId="0" xfId="0" applyAlignment="1">
      <alignment wrapText="1"/>
    </xf>
    <xf numFmtId="0" fontId="13" fillId="0" borderId="3" xfId="0" applyFont="1" applyBorder="1" applyAlignment="1" applyProtection="1">
      <alignment vertical="center"/>
    </xf>
    <xf numFmtId="0" fontId="14" fillId="0" borderId="1" xfId="0" applyFont="1" applyBorder="1" applyAlignment="1" applyProtection="1">
      <alignment horizontal="right" vertical="center" wrapText="1"/>
    </xf>
    <xf numFmtId="0" fontId="17" fillId="0" borderId="0" xfId="0" applyFont="1" applyAlignment="1" applyProtection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 applyProtection="1">
      <alignment wrapText="1"/>
    </xf>
    <xf numFmtId="0" fontId="17" fillId="0" borderId="0" xfId="0" applyFont="1" applyAlignment="1">
      <alignment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center" textRotation="90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 vertical="center" wrapText="1"/>
    </xf>
    <xf numFmtId="0" fontId="1" fillId="0" borderId="5" xfId="0" applyFont="1" applyBorder="1" applyAlignment="1" applyProtection="1">
      <alignment horizontal="center" vertical="center" wrapText="1"/>
    </xf>
    <xf numFmtId="9" fontId="15" fillId="0" borderId="19" xfId="1" applyFont="1" applyBorder="1" applyAlignment="1" applyProtection="1">
      <alignment horizontal="center" vertical="center" wrapText="1"/>
    </xf>
    <xf numFmtId="9" fontId="15" fillId="0" borderId="1" xfId="1" applyFont="1" applyBorder="1" applyAlignment="1" applyProtection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66600</xdr:colOff>
      <xdr:row>5</xdr:row>
      <xdr:rowOff>19080</xdr:rowOff>
    </xdr:from>
    <xdr:to>
      <xdr:col>13</xdr:col>
      <xdr:colOff>63720</xdr:colOff>
      <xdr:row>7</xdr:row>
      <xdr:rowOff>46440</xdr:rowOff>
    </xdr:to>
    <xdr:pic>
      <xdr:nvPicPr>
        <xdr:cNvPr id="2" name="Рисунок 1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966320" y="419040"/>
          <a:ext cx="1094400" cy="568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66600</xdr:colOff>
      <xdr:row>2</xdr:row>
      <xdr:rowOff>19080</xdr:rowOff>
    </xdr:from>
    <xdr:to>
      <xdr:col>9</xdr:col>
      <xdr:colOff>1161000</xdr:colOff>
      <xdr:row>4</xdr:row>
      <xdr:rowOff>46440</xdr:rowOff>
    </xdr:to>
    <xdr:pic>
      <xdr:nvPicPr>
        <xdr:cNvPr id="2" name="Рисунок 13"/>
        <xdr:cNvPicPr/>
      </xdr:nvPicPr>
      <xdr:blipFill>
        <a:blip xmlns:r="http://schemas.openxmlformats.org/officeDocument/2006/relationships" r:embed="rId1"/>
        <a:stretch/>
      </xdr:blipFill>
      <xdr:spPr>
        <a:xfrm>
          <a:off x="8531280" y="428760"/>
          <a:ext cx="1094400" cy="465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3"/>
  <sheetViews>
    <sheetView tabSelected="1" topLeftCell="A4" zoomScale="85" zoomScaleNormal="85" workbookViewId="0">
      <selection activeCell="J17" sqref="J17"/>
    </sheetView>
  </sheetViews>
  <sheetFormatPr defaultColWidth="8.7109375" defaultRowHeight="15" x14ac:dyDescent="0.25"/>
  <cols>
    <col min="1" max="1" width="4.140625" style="1" customWidth="1"/>
    <col min="2" max="2" width="34.5703125" style="2" customWidth="1"/>
    <col min="3" max="3" width="7.7109375" style="1" customWidth="1"/>
    <col min="4" max="4" width="9" style="1" customWidth="1"/>
    <col min="5" max="5" width="11.7109375" style="1" customWidth="1"/>
    <col min="6" max="6" width="13.28515625" style="1" customWidth="1"/>
    <col min="7" max="7" width="12.42578125" style="1" customWidth="1"/>
    <col min="8" max="8" width="13.28515625" style="1" customWidth="1"/>
    <col min="9" max="9" width="12.140625" style="1" customWidth="1"/>
    <col min="10" max="10" width="14.28515625" style="1" customWidth="1"/>
    <col min="11" max="11" width="12" style="1" customWidth="1"/>
    <col min="12" max="12" width="9.140625" style="1" customWidth="1"/>
    <col min="13" max="13" width="15.5703125" style="1" customWidth="1"/>
  </cols>
  <sheetData>
    <row r="2" spans="1:13" ht="15.75" x14ac:dyDescent="0.25">
      <c r="A2" s="58" t="s">
        <v>22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15.75" thickBot="1" x14ac:dyDescent="0.3"/>
    <row r="4" spans="1:13" ht="17.25" customHeight="1" thickBot="1" x14ac:dyDescent="0.3">
      <c r="A4" s="63" t="s">
        <v>0</v>
      </c>
      <c r="B4" s="63" t="s">
        <v>1</v>
      </c>
      <c r="C4" s="65" t="s">
        <v>2</v>
      </c>
      <c r="D4" s="65" t="s">
        <v>3</v>
      </c>
      <c r="E4" s="63" t="s">
        <v>4</v>
      </c>
      <c r="F4" s="63"/>
      <c r="G4" s="63"/>
      <c r="H4" s="63"/>
      <c r="I4" s="63"/>
      <c r="J4" s="63"/>
      <c r="K4" s="62" t="s">
        <v>5</v>
      </c>
      <c r="L4" s="63" t="s">
        <v>6</v>
      </c>
      <c r="M4" s="64" t="s">
        <v>7</v>
      </c>
    </row>
    <row r="5" spans="1:13" ht="14.25" customHeight="1" thickBot="1" x14ac:dyDescent="0.3">
      <c r="A5" s="63"/>
      <c r="B5" s="63"/>
      <c r="C5" s="65"/>
      <c r="D5" s="65"/>
      <c r="E5" s="66" t="s">
        <v>8</v>
      </c>
      <c r="F5" s="67"/>
      <c r="G5" s="66" t="s">
        <v>9</v>
      </c>
      <c r="H5" s="67"/>
      <c r="I5" s="66" t="s">
        <v>10</v>
      </c>
      <c r="J5" s="67"/>
      <c r="K5" s="62"/>
      <c r="L5" s="63"/>
      <c r="M5" s="64"/>
    </row>
    <row r="6" spans="1:13" ht="18.75" customHeight="1" thickBot="1" x14ac:dyDescent="0.3">
      <c r="A6" s="63"/>
      <c r="B6" s="63"/>
      <c r="C6" s="65"/>
      <c r="D6" s="65"/>
      <c r="E6" s="68"/>
      <c r="F6" s="69"/>
      <c r="G6" s="68"/>
      <c r="H6" s="69"/>
      <c r="I6" s="68"/>
      <c r="J6" s="69"/>
      <c r="K6" s="62"/>
      <c r="L6" s="63"/>
      <c r="M6" s="64"/>
    </row>
    <row r="7" spans="1:13" ht="23.85" customHeight="1" thickBot="1" x14ac:dyDescent="0.3">
      <c r="A7" s="63"/>
      <c r="B7" s="63"/>
      <c r="C7" s="65"/>
      <c r="D7" s="65"/>
      <c r="E7" s="70"/>
      <c r="F7" s="71"/>
      <c r="G7" s="70"/>
      <c r="H7" s="71"/>
      <c r="I7" s="70"/>
      <c r="J7" s="71"/>
      <c r="K7" s="62"/>
      <c r="L7" s="63"/>
      <c r="M7" s="64"/>
    </row>
    <row r="8" spans="1:13" ht="31.5" customHeight="1" thickBot="1" x14ac:dyDescent="0.3">
      <c r="A8" s="63"/>
      <c r="B8" s="63"/>
      <c r="C8" s="65"/>
      <c r="D8" s="65"/>
      <c r="E8" s="3" t="s">
        <v>12</v>
      </c>
      <c r="F8" s="3" t="s">
        <v>13</v>
      </c>
      <c r="G8" s="3" t="s">
        <v>12</v>
      </c>
      <c r="H8" s="3" t="s">
        <v>13</v>
      </c>
      <c r="I8" s="3" t="s">
        <v>12</v>
      </c>
      <c r="J8" s="3" t="s">
        <v>13</v>
      </c>
      <c r="K8" s="62"/>
      <c r="L8" s="63"/>
      <c r="M8" s="64"/>
    </row>
    <row r="9" spans="1:13" s="7" customFormat="1" ht="12" thickBot="1" x14ac:dyDescent="0.25">
      <c r="A9" s="27">
        <v>1</v>
      </c>
      <c r="B9" s="28">
        <v>2</v>
      </c>
      <c r="C9" s="28">
        <v>3</v>
      </c>
      <c r="D9" s="29">
        <v>4</v>
      </c>
      <c r="E9" s="29">
        <v>5</v>
      </c>
      <c r="F9" s="28">
        <v>6</v>
      </c>
      <c r="G9" s="29">
        <v>7</v>
      </c>
      <c r="H9" s="28">
        <v>8</v>
      </c>
      <c r="I9" s="29">
        <v>9</v>
      </c>
      <c r="J9" s="28">
        <v>10</v>
      </c>
      <c r="K9" s="29">
        <v>11</v>
      </c>
      <c r="L9" s="28">
        <v>12</v>
      </c>
      <c r="M9" s="29">
        <v>13</v>
      </c>
    </row>
    <row r="10" spans="1:13" ht="27.2" customHeight="1" x14ac:dyDescent="0.25">
      <c r="A10" s="22">
        <v>1</v>
      </c>
      <c r="B10" s="30" t="s">
        <v>24</v>
      </c>
      <c r="C10" s="23" t="s">
        <v>14</v>
      </c>
      <c r="D10" s="31">
        <v>10</v>
      </c>
      <c r="E10" s="32">
        <v>141.69999999999999</v>
      </c>
      <c r="F10" s="24">
        <f>D10*E10</f>
        <v>1417</v>
      </c>
      <c r="G10" s="24">
        <v>410</v>
      </c>
      <c r="H10" s="24">
        <f>D10*G10</f>
        <v>4100</v>
      </c>
      <c r="I10" s="33">
        <v>1580</v>
      </c>
      <c r="J10" s="24">
        <f>D10*I10</f>
        <v>15800</v>
      </c>
      <c r="K10" s="24">
        <f>(E10+G10+I10)/3</f>
        <v>710.56666666666661</v>
      </c>
      <c r="L10" s="25">
        <f>STDEV(E10,G10,I10)/K10</f>
        <v>1.0763359508166324</v>
      </c>
      <c r="M10" s="26">
        <f>D10*K10</f>
        <v>7105.6666666666661</v>
      </c>
    </row>
    <row r="11" spans="1:13" ht="27.2" customHeight="1" x14ac:dyDescent="0.25">
      <c r="A11" s="41">
        <v>2</v>
      </c>
      <c r="B11" s="39" t="s">
        <v>25</v>
      </c>
      <c r="C11" s="23" t="s">
        <v>14</v>
      </c>
      <c r="D11" s="40">
        <v>3</v>
      </c>
      <c r="E11" s="32">
        <v>3300</v>
      </c>
      <c r="F11" s="24">
        <f t="shared" ref="F11:F22" si="0">D11*E11</f>
        <v>9900</v>
      </c>
      <c r="G11" s="24">
        <v>3610</v>
      </c>
      <c r="H11" s="24">
        <f t="shared" ref="H11:H22" si="1">D11*G11</f>
        <v>10830</v>
      </c>
      <c r="I11" s="33">
        <v>3610</v>
      </c>
      <c r="J11" s="24">
        <f t="shared" ref="J11:J22" si="2">D11*I11</f>
        <v>10830</v>
      </c>
      <c r="K11" s="24">
        <f t="shared" ref="K11:K22" si="3">(E11+G11+I11)/3</f>
        <v>3506.6666666666665</v>
      </c>
      <c r="L11" s="25">
        <f t="shared" ref="L11:L24" si="4">STDEV(E11,G11,I11)/K11</f>
        <v>5.1039519994900383E-2</v>
      </c>
      <c r="M11" s="26">
        <f t="shared" ref="M11:M22" si="5">D11*K11</f>
        <v>10520</v>
      </c>
    </row>
    <row r="12" spans="1:13" ht="27.2" customHeight="1" x14ac:dyDescent="0.25">
      <c r="A12" s="41">
        <v>3</v>
      </c>
      <c r="B12" s="39" t="s">
        <v>26</v>
      </c>
      <c r="C12" s="23" t="s">
        <v>14</v>
      </c>
      <c r="D12" s="40">
        <v>21</v>
      </c>
      <c r="E12" s="32">
        <v>123.5</v>
      </c>
      <c r="F12" s="24">
        <f t="shared" si="0"/>
        <v>2593.5</v>
      </c>
      <c r="G12" s="24">
        <v>300</v>
      </c>
      <c r="H12" s="24">
        <f t="shared" si="1"/>
        <v>6300</v>
      </c>
      <c r="I12" s="33">
        <v>260</v>
      </c>
      <c r="J12" s="24">
        <f t="shared" si="2"/>
        <v>5460</v>
      </c>
      <c r="K12" s="24">
        <f t="shared" si="3"/>
        <v>227.83333333333334</v>
      </c>
      <c r="L12" s="25">
        <f t="shared" si="4"/>
        <v>0.40618434230679773</v>
      </c>
      <c r="M12" s="26">
        <f t="shared" si="5"/>
        <v>4784.5</v>
      </c>
    </row>
    <row r="13" spans="1:13" ht="27.2" customHeight="1" x14ac:dyDescent="0.25">
      <c r="A13" s="41">
        <v>4</v>
      </c>
      <c r="B13" s="39" t="s">
        <v>27</v>
      </c>
      <c r="C13" s="23" t="s">
        <v>14</v>
      </c>
      <c r="D13" s="40">
        <v>5</v>
      </c>
      <c r="E13" s="32">
        <v>399.1</v>
      </c>
      <c r="F13" s="24">
        <f t="shared" si="0"/>
        <v>1995.5</v>
      </c>
      <c r="G13" s="24">
        <v>1060</v>
      </c>
      <c r="H13" s="24">
        <f t="shared" si="1"/>
        <v>5300</v>
      </c>
      <c r="I13" s="33">
        <v>2150</v>
      </c>
      <c r="J13" s="24">
        <f t="shared" si="2"/>
        <v>10750</v>
      </c>
      <c r="K13" s="24">
        <f t="shared" si="3"/>
        <v>1203.0333333333333</v>
      </c>
      <c r="L13" s="25">
        <f t="shared" si="4"/>
        <v>0.73495054847087704</v>
      </c>
      <c r="M13" s="26">
        <f t="shared" si="5"/>
        <v>6015.1666666666661</v>
      </c>
    </row>
    <row r="14" spans="1:13" ht="27.2" customHeight="1" x14ac:dyDescent="0.25">
      <c r="A14" s="41">
        <v>5</v>
      </c>
      <c r="B14" s="39" t="s">
        <v>28</v>
      </c>
      <c r="C14" s="23" t="s">
        <v>14</v>
      </c>
      <c r="D14" s="40">
        <v>3</v>
      </c>
      <c r="E14" s="32">
        <v>529</v>
      </c>
      <c r="F14" s="24">
        <f t="shared" si="0"/>
        <v>1587</v>
      </c>
      <c r="G14" s="24">
        <v>2000</v>
      </c>
      <c r="H14" s="24">
        <f t="shared" si="1"/>
        <v>6000</v>
      </c>
      <c r="I14" s="33">
        <v>4500</v>
      </c>
      <c r="J14" s="24">
        <f t="shared" si="2"/>
        <v>13500</v>
      </c>
      <c r="K14" s="24">
        <f t="shared" si="3"/>
        <v>2343</v>
      </c>
      <c r="L14" s="25">
        <f t="shared" si="4"/>
        <v>0.85684904830623776</v>
      </c>
      <c r="M14" s="26">
        <f t="shared" si="5"/>
        <v>7029</v>
      </c>
    </row>
    <row r="15" spans="1:13" ht="27.2" customHeight="1" x14ac:dyDescent="0.25">
      <c r="A15" s="41">
        <v>6</v>
      </c>
      <c r="B15" s="39" t="s">
        <v>29</v>
      </c>
      <c r="C15" s="23" t="s">
        <v>14</v>
      </c>
      <c r="D15" s="40">
        <v>1</v>
      </c>
      <c r="E15" s="32">
        <v>1261</v>
      </c>
      <c r="F15" s="24">
        <f t="shared" si="0"/>
        <v>1261</v>
      </c>
      <c r="G15" s="24">
        <v>3080</v>
      </c>
      <c r="H15" s="24">
        <f t="shared" si="1"/>
        <v>3080</v>
      </c>
      <c r="I15" s="33">
        <v>3100</v>
      </c>
      <c r="J15" s="24">
        <f t="shared" si="2"/>
        <v>3100</v>
      </c>
      <c r="K15" s="24">
        <f t="shared" si="3"/>
        <v>2480.3333333333335</v>
      </c>
      <c r="L15" s="25">
        <f t="shared" si="4"/>
        <v>0.42575769021085447</v>
      </c>
      <c r="M15" s="26">
        <f t="shared" si="5"/>
        <v>2480.3333333333335</v>
      </c>
    </row>
    <row r="16" spans="1:13" ht="27.2" customHeight="1" x14ac:dyDescent="0.25">
      <c r="A16" s="41">
        <v>7</v>
      </c>
      <c r="B16" s="39" t="s">
        <v>30</v>
      </c>
      <c r="C16" s="23" t="s">
        <v>14</v>
      </c>
      <c r="D16" s="40">
        <v>1</v>
      </c>
      <c r="E16" s="32">
        <v>1950</v>
      </c>
      <c r="F16" s="24">
        <f t="shared" si="0"/>
        <v>1950</v>
      </c>
      <c r="G16" s="24">
        <v>6990</v>
      </c>
      <c r="H16" s="24">
        <f t="shared" si="1"/>
        <v>6990</v>
      </c>
      <c r="I16" s="33">
        <v>2700</v>
      </c>
      <c r="J16" s="24">
        <f t="shared" si="2"/>
        <v>2700</v>
      </c>
      <c r="K16" s="24">
        <f t="shared" si="3"/>
        <v>3880</v>
      </c>
      <c r="L16" s="25">
        <f t="shared" si="4"/>
        <v>0.7008556102791591</v>
      </c>
      <c r="M16" s="26">
        <f t="shared" si="5"/>
        <v>3880</v>
      </c>
    </row>
    <row r="17" spans="1:13" ht="27.2" customHeight="1" x14ac:dyDescent="0.25">
      <c r="A17" s="41">
        <v>8</v>
      </c>
      <c r="B17" s="39" t="s">
        <v>31</v>
      </c>
      <c r="C17" s="23" t="s">
        <v>14</v>
      </c>
      <c r="D17" s="40">
        <v>5</v>
      </c>
      <c r="E17" s="32">
        <v>518.70000000000005</v>
      </c>
      <c r="F17" s="24">
        <f t="shared" si="0"/>
        <v>2593.5</v>
      </c>
      <c r="G17" s="24">
        <v>700</v>
      </c>
      <c r="H17" s="24">
        <f t="shared" si="1"/>
        <v>3500</v>
      </c>
      <c r="I17" s="33">
        <v>700</v>
      </c>
      <c r="J17" s="24">
        <f t="shared" si="2"/>
        <v>3500</v>
      </c>
      <c r="K17" s="24">
        <f t="shared" si="3"/>
        <v>639.56666666666672</v>
      </c>
      <c r="L17" s="25">
        <f t="shared" si="4"/>
        <v>0.16366331964988676</v>
      </c>
      <c r="M17" s="26">
        <f t="shared" si="5"/>
        <v>3197.8333333333335</v>
      </c>
    </row>
    <row r="18" spans="1:13" ht="27.2" customHeight="1" x14ac:dyDescent="0.25">
      <c r="A18" s="41">
        <v>9</v>
      </c>
      <c r="B18" s="39" t="s">
        <v>31</v>
      </c>
      <c r="C18" s="23" t="s">
        <v>14</v>
      </c>
      <c r="D18" s="40">
        <v>5</v>
      </c>
      <c r="E18" s="32">
        <v>518.70000000000005</v>
      </c>
      <c r="F18" s="24">
        <f t="shared" si="0"/>
        <v>2593.5</v>
      </c>
      <c r="G18" s="24">
        <v>850</v>
      </c>
      <c r="H18" s="24">
        <f t="shared" si="1"/>
        <v>4250</v>
      </c>
      <c r="I18" s="33">
        <v>850</v>
      </c>
      <c r="J18" s="24">
        <f t="shared" si="2"/>
        <v>4250</v>
      </c>
      <c r="K18" s="24">
        <f t="shared" si="3"/>
        <v>739.56666666666661</v>
      </c>
      <c r="L18" s="25">
        <f t="shared" si="4"/>
        <v>0.2586327275195246</v>
      </c>
      <c r="M18" s="26">
        <f t="shared" si="5"/>
        <v>3697.833333333333</v>
      </c>
    </row>
    <row r="19" spans="1:13" ht="27.2" customHeight="1" x14ac:dyDescent="0.25">
      <c r="A19" s="41">
        <v>10</v>
      </c>
      <c r="B19" s="39" t="s">
        <v>32</v>
      </c>
      <c r="C19" s="23" t="s">
        <v>14</v>
      </c>
      <c r="D19" s="40">
        <v>10</v>
      </c>
      <c r="E19" s="32">
        <v>700</v>
      </c>
      <c r="F19" s="24">
        <f t="shared" si="0"/>
        <v>7000</v>
      </c>
      <c r="G19" s="24">
        <v>400</v>
      </c>
      <c r="H19" s="24">
        <f t="shared" si="1"/>
        <v>4000</v>
      </c>
      <c r="I19" s="33">
        <v>1500</v>
      </c>
      <c r="J19" s="24">
        <f t="shared" si="2"/>
        <v>15000</v>
      </c>
      <c r="K19" s="24">
        <f t="shared" si="3"/>
        <v>866.66666666666663</v>
      </c>
      <c r="L19" s="25">
        <f t="shared" si="4"/>
        <v>0.65610469650892222</v>
      </c>
      <c r="M19" s="26">
        <f t="shared" si="5"/>
        <v>8666.6666666666661</v>
      </c>
    </row>
    <row r="20" spans="1:13" ht="27.2" customHeight="1" x14ac:dyDescent="0.25">
      <c r="A20" s="41">
        <v>11</v>
      </c>
      <c r="B20" s="39" t="s">
        <v>33</v>
      </c>
      <c r="C20" s="23" t="s">
        <v>14</v>
      </c>
      <c r="D20" s="40">
        <v>10</v>
      </c>
      <c r="E20" s="32">
        <v>388.7</v>
      </c>
      <c r="F20" s="24">
        <f t="shared" si="0"/>
        <v>3887</v>
      </c>
      <c r="G20" s="24">
        <v>650</v>
      </c>
      <c r="H20" s="24">
        <f t="shared" si="1"/>
        <v>6500</v>
      </c>
      <c r="I20" s="33">
        <v>2800</v>
      </c>
      <c r="J20" s="24">
        <f t="shared" si="2"/>
        <v>28000</v>
      </c>
      <c r="K20" s="24">
        <f t="shared" si="3"/>
        <v>1279.5666666666666</v>
      </c>
      <c r="L20" s="25">
        <f t="shared" si="4"/>
        <v>1.0340998861385675</v>
      </c>
      <c r="M20" s="26">
        <f t="shared" si="5"/>
        <v>12795.666666666666</v>
      </c>
    </row>
    <row r="21" spans="1:13" ht="27.2" customHeight="1" x14ac:dyDescent="0.25">
      <c r="A21" s="41">
        <v>12</v>
      </c>
      <c r="B21" s="39" t="s">
        <v>34</v>
      </c>
      <c r="C21" s="23" t="s">
        <v>14</v>
      </c>
      <c r="D21" s="40">
        <v>10</v>
      </c>
      <c r="E21" s="32">
        <v>187.5</v>
      </c>
      <c r="F21" s="24">
        <f t="shared" si="0"/>
        <v>1875</v>
      </c>
      <c r="G21" s="24">
        <v>230</v>
      </c>
      <c r="H21" s="24">
        <f t="shared" si="1"/>
        <v>2300</v>
      </c>
      <c r="I21" s="33">
        <v>590</v>
      </c>
      <c r="J21" s="24">
        <f t="shared" si="2"/>
        <v>5900</v>
      </c>
      <c r="K21" s="24">
        <f t="shared" si="3"/>
        <v>335.83333333333331</v>
      </c>
      <c r="L21" s="25">
        <f t="shared" si="4"/>
        <v>0.65847589400779616</v>
      </c>
      <c r="M21" s="26">
        <f t="shared" si="5"/>
        <v>3358.333333333333</v>
      </c>
    </row>
    <row r="22" spans="1:13" ht="27.2" customHeight="1" x14ac:dyDescent="0.25">
      <c r="A22" s="41">
        <v>13</v>
      </c>
      <c r="B22" s="39" t="s">
        <v>35</v>
      </c>
      <c r="C22" s="23" t="s">
        <v>14</v>
      </c>
      <c r="D22" s="40">
        <v>10</v>
      </c>
      <c r="E22" s="32">
        <v>258.7</v>
      </c>
      <c r="F22" s="24">
        <f t="shared" si="0"/>
        <v>2587</v>
      </c>
      <c r="G22" s="24">
        <v>250</v>
      </c>
      <c r="H22" s="24">
        <f t="shared" si="1"/>
        <v>2500</v>
      </c>
      <c r="I22" s="33">
        <v>1250</v>
      </c>
      <c r="J22" s="24">
        <f t="shared" si="2"/>
        <v>12500</v>
      </c>
      <c r="K22" s="24">
        <f t="shared" si="3"/>
        <v>586.23333333333335</v>
      </c>
      <c r="L22" s="25">
        <f t="shared" si="4"/>
        <v>0.98059121097154245</v>
      </c>
      <c r="M22" s="26">
        <f t="shared" si="5"/>
        <v>5862.3333333333339</v>
      </c>
    </row>
    <row r="23" spans="1:13" ht="25.5" customHeight="1" thickBot="1" x14ac:dyDescent="0.3">
      <c r="A23" s="42"/>
      <c r="B23" s="43"/>
      <c r="C23" s="44"/>
      <c r="D23" s="45"/>
      <c r="E23" s="46"/>
      <c r="F23" s="47"/>
      <c r="G23" s="47"/>
      <c r="H23" s="47"/>
      <c r="I23" s="48"/>
      <c r="J23" s="47"/>
      <c r="K23" s="47"/>
      <c r="L23" s="75"/>
      <c r="M23" s="49"/>
    </row>
    <row r="24" spans="1:13" ht="15.75" thickBot="1" x14ac:dyDescent="0.3">
      <c r="A24" s="56"/>
      <c r="B24" s="56"/>
      <c r="C24" s="56"/>
      <c r="D24" s="56"/>
      <c r="E24" s="56"/>
      <c r="F24" s="37">
        <f>SUM(F10:F23)</f>
        <v>41240</v>
      </c>
      <c r="G24" s="37"/>
      <c r="H24" s="37">
        <f>SUM(H10:H23)</f>
        <v>65650</v>
      </c>
      <c r="I24" s="37"/>
      <c r="J24" s="37">
        <f>SUM(J10:J23)</f>
        <v>131290</v>
      </c>
      <c r="K24" s="38"/>
      <c r="L24" s="76"/>
      <c r="M24" s="37">
        <f>SUM(M10:M23)</f>
        <v>79393.333333333328</v>
      </c>
    </row>
    <row r="25" spans="1:13" ht="15.75" customHeight="1" thickBot="1" x14ac:dyDescent="0.3">
      <c r="A25" s="57" t="s">
        <v>15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18"/>
      <c r="M25" s="19">
        <f>M24</f>
        <v>79393.333333333328</v>
      </c>
    </row>
    <row r="27" spans="1:13" ht="15.75" x14ac:dyDescent="0.25">
      <c r="A27" s="60" t="s">
        <v>37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</row>
    <row r="29" spans="1:13" ht="41.25" customHeight="1" x14ac:dyDescent="0.25">
      <c r="A29" s="50" t="s">
        <v>36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</row>
    <row r="30" spans="1:13" x14ac:dyDescent="0.25">
      <c r="A30" s="34"/>
      <c r="B30" s="35"/>
      <c r="C30" s="34"/>
      <c r="D30" s="34"/>
      <c r="E30" s="34"/>
      <c r="F30" s="34"/>
      <c r="G30" s="34"/>
      <c r="H30" s="34"/>
      <c r="I30" s="36"/>
      <c r="J30" s="34"/>
      <c r="K30" s="34"/>
      <c r="L30" s="34"/>
      <c r="M30" s="34"/>
    </row>
    <row r="31" spans="1:13" ht="15.75" x14ac:dyDescent="0.25">
      <c r="A31" s="52" t="s">
        <v>23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5">
      <c r="A32" s="20"/>
      <c r="B32" s="2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1:13" ht="39.75" customHeight="1" x14ac:dyDescent="0.25">
      <c r="A33" s="54" t="s">
        <v>21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</row>
    <row r="34" spans="1:13" x14ac:dyDescent="0.25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</row>
    <row r="35" spans="1:13" x14ac:dyDescent="0.25">
      <c r="A35" s="20"/>
      <c r="B35" s="21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x14ac:dyDescent="0.25">
      <c r="A36" s="20"/>
      <c r="B36" s="2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3" x14ac:dyDescent="0.25">
      <c r="A37" s="20"/>
      <c r="B37" s="2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3" x14ac:dyDescent="0.25">
      <c r="A38" s="20"/>
      <c r="B38" s="21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25">
      <c r="A39" s="20"/>
      <c r="B39" s="21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25">
      <c r="A40" s="20"/>
      <c r="B40" s="21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25">
      <c r="A41" s="20"/>
      <c r="B41" s="21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3" x14ac:dyDescent="0.25">
      <c r="A42" s="20"/>
      <c r="B42" s="21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25">
      <c r="A43" s="20"/>
      <c r="B43" s="21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</sheetData>
  <mergeCells count="19">
    <mergeCell ref="A2:M2"/>
    <mergeCell ref="A27:M27"/>
    <mergeCell ref="K4:K8"/>
    <mergeCell ref="L4:L8"/>
    <mergeCell ref="M4:M8"/>
    <mergeCell ref="A4:A8"/>
    <mergeCell ref="B4:B8"/>
    <mergeCell ref="C4:C8"/>
    <mergeCell ref="D4:D8"/>
    <mergeCell ref="E4:J4"/>
    <mergeCell ref="E5:F7"/>
    <mergeCell ref="G5:H7"/>
    <mergeCell ref="I5:J7"/>
    <mergeCell ref="A29:M29"/>
    <mergeCell ref="A31:M31"/>
    <mergeCell ref="A33:M33"/>
    <mergeCell ref="A34:M34"/>
    <mergeCell ref="A24:E24"/>
    <mergeCell ref="A25:K25"/>
  </mergeCells>
  <pageMargins left="0.70833333333333304" right="0.70833333333333304" top="0.74791666666666701" bottom="0.74791666666666701" header="0.511811023622047" footer="0.511811023622047"/>
  <pageSetup paperSize="77" scale="73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85" zoomScaleNormal="85" workbookViewId="0">
      <selection activeCell="I8" sqref="I8"/>
    </sheetView>
  </sheetViews>
  <sheetFormatPr defaultColWidth="8.7109375" defaultRowHeight="15" x14ac:dyDescent="0.25"/>
  <cols>
    <col min="1" max="1" width="4.140625" style="1" customWidth="1"/>
    <col min="2" max="2" width="38.5703125" style="1" customWidth="1"/>
    <col min="3" max="3" width="7.7109375" style="1" customWidth="1"/>
    <col min="4" max="4" width="6.7109375" style="1" customWidth="1"/>
    <col min="5" max="5" width="13.5703125" style="1" customWidth="1"/>
    <col min="6" max="6" width="13" style="1" customWidth="1"/>
    <col min="7" max="7" width="13.28515625" style="1" customWidth="1"/>
    <col min="8" max="8" width="14.42578125" style="1" customWidth="1"/>
    <col min="10" max="10" width="20.42578125" style="1" customWidth="1"/>
  </cols>
  <sheetData>
    <row r="1" spans="1:10" ht="17.25" customHeight="1" x14ac:dyDescent="0.25">
      <c r="A1" s="63" t="s">
        <v>0</v>
      </c>
      <c r="B1" s="63" t="s">
        <v>1</v>
      </c>
      <c r="C1" s="65" t="s">
        <v>2</v>
      </c>
      <c r="D1" s="65" t="s">
        <v>3</v>
      </c>
      <c r="E1" s="74" t="s">
        <v>4</v>
      </c>
      <c r="F1" s="74"/>
      <c r="G1" s="74"/>
      <c r="H1" s="63" t="s">
        <v>5</v>
      </c>
      <c r="I1" s="63" t="s">
        <v>6</v>
      </c>
      <c r="J1" s="64" t="s">
        <v>7</v>
      </c>
    </row>
    <row r="2" spans="1:10" ht="15" customHeight="1" x14ac:dyDescent="0.25">
      <c r="A2" s="63"/>
      <c r="B2" s="63"/>
      <c r="C2" s="65"/>
      <c r="D2" s="65"/>
      <c r="E2" s="15" t="s">
        <v>8</v>
      </c>
      <c r="F2" s="15" t="s">
        <v>9</v>
      </c>
      <c r="G2" s="15" t="s">
        <v>10</v>
      </c>
      <c r="H2" s="63"/>
      <c r="I2" s="63"/>
      <c r="J2" s="64"/>
    </row>
    <row r="3" spans="1:10" ht="18.75" customHeight="1" x14ac:dyDescent="0.25">
      <c r="A3" s="63"/>
      <c r="B3" s="63"/>
      <c r="C3" s="65"/>
      <c r="D3" s="65"/>
      <c r="E3" s="16" t="s">
        <v>11</v>
      </c>
      <c r="F3" s="16" t="s">
        <v>11</v>
      </c>
      <c r="G3" s="16" t="s">
        <v>11</v>
      </c>
      <c r="H3" s="63"/>
      <c r="I3" s="63"/>
      <c r="J3" s="64"/>
    </row>
    <row r="4" spans="1:10" x14ac:dyDescent="0.25">
      <c r="A4" s="63"/>
      <c r="B4" s="63"/>
      <c r="C4" s="65"/>
      <c r="D4" s="65"/>
      <c r="E4" s="17" t="s">
        <v>16</v>
      </c>
      <c r="F4" s="17" t="s">
        <v>17</v>
      </c>
      <c r="G4" s="17" t="s">
        <v>16</v>
      </c>
      <c r="H4" s="63"/>
      <c r="I4" s="63"/>
      <c r="J4" s="64"/>
    </row>
    <row r="5" spans="1:10" ht="31.5" customHeight="1" x14ac:dyDescent="0.25">
      <c r="A5" s="63"/>
      <c r="B5" s="63"/>
      <c r="C5" s="65"/>
      <c r="D5" s="65"/>
      <c r="E5" s="3" t="s">
        <v>12</v>
      </c>
      <c r="F5" s="3" t="s">
        <v>12</v>
      </c>
      <c r="G5" s="3" t="s">
        <v>12</v>
      </c>
      <c r="H5" s="63"/>
      <c r="I5" s="63"/>
      <c r="J5" s="64"/>
    </row>
    <row r="6" spans="1:10" s="7" customFormat="1" ht="11.25" x14ac:dyDescent="0.2">
      <c r="A6" s="4">
        <v>1</v>
      </c>
      <c r="B6" s="6">
        <v>2</v>
      </c>
      <c r="C6" s="5">
        <v>3</v>
      </c>
      <c r="D6" s="6">
        <v>4</v>
      </c>
      <c r="E6" s="6">
        <v>5</v>
      </c>
      <c r="F6" s="6">
        <v>7</v>
      </c>
      <c r="G6" s="6">
        <v>9</v>
      </c>
      <c r="H6" s="6">
        <v>11</v>
      </c>
      <c r="I6" s="5">
        <v>12</v>
      </c>
      <c r="J6" s="6">
        <v>13</v>
      </c>
    </row>
    <row r="7" spans="1:10" x14ac:dyDescent="0.25">
      <c r="A7" s="8">
        <v>1</v>
      </c>
      <c r="B7" s="3"/>
      <c r="C7" s="9" t="s">
        <v>18</v>
      </c>
      <c r="D7" s="12"/>
      <c r="E7" s="10"/>
      <c r="F7" s="10"/>
      <c r="G7" s="10"/>
      <c r="H7" s="10">
        <f t="shared" ref="H7:H12" si="0">(E7+F7+G7)/3</f>
        <v>0</v>
      </c>
      <c r="I7" s="11" t="e">
        <f t="shared" ref="I7:I12" si="1">_xlfn.STDEV.S(E7,F7,G7)/H7</f>
        <v>#DIV/0!</v>
      </c>
      <c r="J7" s="10">
        <f t="shared" ref="J7:J12" si="2">D7*H7</f>
        <v>0</v>
      </c>
    </row>
    <row r="8" spans="1:10" x14ac:dyDescent="0.25">
      <c r="A8" s="8">
        <v>2</v>
      </c>
      <c r="B8" s="3"/>
      <c r="C8" s="9" t="s">
        <v>18</v>
      </c>
      <c r="D8" s="12"/>
      <c r="E8" s="10"/>
      <c r="F8" s="10"/>
      <c r="G8" s="10"/>
      <c r="H8" s="10">
        <f t="shared" si="0"/>
        <v>0</v>
      </c>
      <c r="I8" s="11" t="e">
        <f t="shared" si="1"/>
        <v>#DIV/0!</v>
      </c>
      <c r="J8" s="10">
        <f t="shared" si="2"/>
        <v>0</v>
      </c>
    </row>
    <row r="9" spans="1:10" x14ac:dyDescent="0.25">
      <c r="A9" s="8">
        <v>3</v>
      </c>
      <c r="B9" s="3"/>
      <c r="C9" s="9" t="s">
        <v>18</v>
      </c>
      <c r="D9" s="12"/>
      <c r="E9" s="10"/>
      <c r="F9" s="10"/>
      <c r="G9" s="10"/>
      <c r="H9" s="10">
        <f t="shared" si="0"/>
        <v>0</v>
      </c>
      <c r="I9" s="11" t="e">
        <f t="shared" si="1"/>
        <v>#DIV/0!</v>
      </c>
      <c r="J9" s="10">
        <f t="shared" si="2"/>
        <v>0</v>
      </c>
    </row>
    <row r="10" spans="1:10" x14ac:dyDescent="0.25">
      <c r="A10" s="8">
        <v>4</v>
      </c>
      <c r="B10" s="3"/>
      <c r="C10" s="9" t="s">
        <v>18</v>
      </c>
      <c r="D10" s="12"/>
      <c r="E10" s="10"/>
      <c r="F10" s="10"/>
      <c r="G10" s="10"/>
      <c r="H10" s="10">
        <f t="shared" si="0"/>
        <v>0</v>
      </c>
      <c r="I10" s="11" t="e">
        <f t="shared" si="1"/>
        <v>#DIV/0!</v>
      </c>
      <c r="J10" s="10">
        <f t="shared" si="2"/>
        <v>0</v>
      </c>
    </row>
    <row r="11" spans="1:10" x14ac:dyDescent="0.25">
      <c r="A11" s="8">
        <v>5</v>
      </c>
      <c r="B11" s="3"/>
      <c r="C11" s="9" t="s">
        <v>18</v>
      </c>
      <c r="D11" s="12"/>
      <c r="E11" s="10"/>
      <c r="F11" s="10"/>
      <c r="G11" s="10"/>
      <c r="H11" s="10">
        <f t="shared" si="0"/>
        <v>0</v>
      </c>
      <c r="I11" s="11" t="e">
        <f t="shared" si="1"/>
        <v>#DIV/0!</v>
      </c>
      <c r="J11" s="10">
        <f t="shared" si="2"/>
        <v>0</v>
      </c>
    </row>
    <row r="12" spans="1:10" x14ac:dyDescent="0.25">
      <c r="A12" s="8" t="s">
        <v>19</v>
      </c>
      <c r="B12" s="3"/>
      <c r="C12" s="9" t="s">
        <v>18</v>
      </c>
      <c r="D12" s="12"/>
      <c r="E12" s="10"/>
      <c r="F12" s="10"/>
      <c r="G12" s="10"/>
      <c r="H12" s="10">
        <f t="shared" si="0"/>
        <v>0</v>
      </c>
      <c r="I12" s="11" t="e">
        <f t="shared" si="1"/>
        <v>#DIV/0!</v>
      </c>
      <c r="J12" s="10">
        <f t="shared" si="2"/>
        <v>0</v>
      </c>
    </row>
    <row r="13" spans="1:10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10">
        <f>SUM(J7:J12)</f>
        <v>0</v>
      </c>
    </row>
    <row r="14" spans="1:10" ht="15.75" customHeight="1" x14ac:dyDescent="0.25">
      <c r="A14" s="73" t="s">
        <v>20</v>
      </c>
      <c r="B14" s="73"/>
      <c r="C14" s="73"/>
      <c r="D14" s="73"/>
      <c r="E14" s="73"/>
      <c r="F14" s="73"/>
      <c r="G14" s="73"/>
      <c r="H14" s="73"/>
      <c r="I14" s="13"/>
      <c r="J14" s="14">
        <f>J13</f>
        <v>0</v>
      </c>
    </row>
  </sheetData>
  <mergeCells count="10">
    <mergeCell ref="H1:H5"/>
    <mergeCell ref="I1:I5"/>
    <mergeCell ref="J1:J5"/>
    <mergeCell ref="A13:I13"/>
    <mergeCell ref="A14:H14"/>
    <mergeCell ref="A1:A5"/>
    <mergeCell ref="B1:B5"/>
    <mergeCell ref="C1:C5"/>
    <mergeCell ref="D1:D5"/>
    <mergeCell ref="E1:G1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Котэ Ромэ</dc:creator>
  <dc:description/>
  <cp:lastModifiedBy>Oem</cp:lastModifiedBy>
  <cp:revision>4</cp:revision>
  <cp:lastPrinted>2025-06-11T06:09:33Z</cp:lastPrinted>
  <dcterms:created xsi:type="dcterms:W3CDTF">2018-05-28T08:46:25Z</dcterms:created>
  <dcterms:modified xsi:type="dcterms:W3CDTF">2026-06-24T00:14:24Z</dcterms:modified>
  <dc:language>ru-RU</dc:language>
</cp:coreProperties>
</file>