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covOS\AppData\Local\LANIT\LanDocs\EditedFiles\"/>
    </mc:Choice>
  </mc:AlternateContent>
  <bookViews>
    <workbookView xWindow="0" yWindow="0" windowWidth="28800" windowHeight="12300"/>
  </bookViews>
  <sheets>
    <sheet name="Лист1" sheetId="1" r:id="rId1"/>
    <sheet name="Лист2" sheetId="2" r:id="rId2"/>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Лист1!$B$28</definedName>
    <definedName name="_ftnref11" localSheetId="0">Лист1!$B$29</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 name="_xlnm._FilterDatabase" localSheetId="0" hidden="1">Лист1!$B$17:$Q$29</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1" l="1"/>
  <c r="O3" i="2" l="1"/>
  <c r="O4" i="2"/>
  <c r="O5" i="2"/>
  <c r="O6" i="2"/>
  <c r="O7" i="2"/>
  <c r="O8" i="2"/>
  <c r="O9" i="2"/>
  <c r="O10" i="2"/>
  <c r="O2" i="2"/>
  <c r="K10" i="2"/>
  <c r="K3" i="2"/>
  <c r="K4" i="2"/>
  <c r="K5" i="2"/>
  <c r="K6" i="2"/>
  <c r="K7" i="2"/>
  <c r="K8" i="2"/>
  <c r="K9" i="2"/>
  <c r="K2" i="2"/>
  <c r="K11" i="2" s="1"/>
  <c r="G3" i="2"/>
  <c r="G4" i="2"/>
  <c r="G5" i="2"/>
  <c r="G6" i="2"/>
  <c r="G7" i="2"/>
  <c r="G8" i="2"/>
  <c r="G9" i="2"/>
  <c r="G10" i="2"/>
  <c r="G2" i="2"/>
  <c r="G11" i="2" s="1"/>
  <c r="O11" i="2" l="1"/>
  <c r="N19" i="1"/>
  <c r="N20" i="1"/>
  <c r="N21" i="1"/>
  <c r="N22" i="1"/>
  <c r="N23" i="1"/>
  <c r="N24" i="1"/>
  <c r="N25" i="1"/>
  <c r="N18" i="1"/>
  <c r="K23" i="1" l="1"/>
  <c r="L23" i="1"/>
  <c r="K22" i="1"/>
  <c r="L22" i="1"/>
  <c r="K21" i="1"/>
  <c r="L21" i="1"/>
  <c r="K24" i="1" l="1"/>
  <c r="L24" i="1"/>
  <c r="K25" i="1"/>
  <c r="L25" i="1"/>
  <c r="K26" i="1"/>
  <c r="L26" i="1"/>
  <c r="L20" i="1" l="1"/>
  <c r="K20" i="1"/>
  <c r="K18" i="1" l="1"/>
  <c r="K19" i="1"/>
  <c r="L18" i="1"/>
  <c r="L19" i="1"/>
  <c r="N27" i="1" l="1"/>
</calcChain>
</file>

<file path=xl/sharedStrings.xml><?xml version="1.0" encoding="utf-8"?>
<sst xmlns="http://schemas.openxmlformats.org/spreadsheetml/2006/main" count="63" uniqueCount="43">
  <si>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</si>
  <si>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</si>
  <si>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</si>
  <si>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</si>
  <si>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</si>
  <si>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</si>
  <si>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</si>
  <si>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</si>
  <si>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</si>
  <si>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</si>
  <si>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</si>
  <si>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</si>
  <si>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</si>
  <si>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</si>
  <si>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</si>
  <si>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</si>
  <si>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</si>
  <si>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</si>
  <si>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</si>
  <si>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</si>
  <si>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</si>
  <si>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 xml:space="preserve">Цена за единицу с учетом нормативных затрат </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</si>
  <si>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t>
  </si>
  <si>
    <t>метод сопоставимых рыночных цен (анализ рынка цен)</t>
  </si>
  <si>
    <t>тип 1</t>
  </si>
  <si>
    <t>тип 2</t>
  </si>
  <si>
    <t>штука</t>
  </si>
  <si>
    <t>Упаковка</t>
  </si>
  <si>
    <t xml:space="preserve">Бумага для офисной техники </t>
  </si>
  <si>
    <t xml:space="preserve">Расшиватель для скоб </t>
  </si>
  <si>
    <t>Линейка чертежная</t>
  </si>
  <si>
    <t>пачка</t>
  </si>
  <si>
    <t>Степлер</t>
  </si>
  <si>
    <t>Скобы для степлера</t>
  </si>
  <si>
    <t>Скрепки металлические</t>
  </si>
  <si>
    <t>Подставка настольная двустороння</t>
  </si>
  <si>
    <t xml:space="preserve">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</si>
  <si>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Поставка канцелярских принадлежностей для нужд Управления Федерального казначейства по Республике Мордовия</t>
  </si>
  <si>
    <t>-</t>
  </si>
  <si>
    <r>
      <t xml:space="preserve">Источник №1:  </t>
    </r>
    <r>
      <rPr>
        <b/>
        <sz val="12"/>
        <color theme="1"/>
        <rFont val="Times New Roman"/>
        <family val="1"/>
        <charset val="204"/>
      </rPr>
      <t>вх. №5465 от 08.07.2026г</t>
    </r>
  </si>
  <si>
    <r>
      <t xml:space="preserve">Источник №2:  </t>
    </r>
    <r>
      <rPr>
        <b/>
        <sz val="12"/>
        <color theme="1"/>
        <rFont val="Times New Roman"/>
        <family val="1"/>
        <charset val="204"/>
      </rPr>
      <t>вх. №5466 от 08.07.2026г</t>
    </r>
  </si>
  <si>
    <r>
      <t xml:space="preserve">Источник №3: </t>
    </r>
    <r>
      <rPr>
        <b/>
        <sz val="12"/>
        <color theme="1"/>
        <rFont val="Times New Roman"/>
        <family val="1"/>
        <charset val="204"/>
      </rPr>
      <t>вх. №5467 от 08.07.2026г.</t>
    </r>
  </si>
  <si>
    <r>
      <t xml:space="preserve">В целях получения информации в отношении планируемых к закупке по Поставке канцелярских принадлежностей для нужд Управления Федерального казначейства по Республике Мордовия был подготовлен и направлены запрос цен в </t>
    </r>
    <r>
      <rPr>
        <b/>
        <sz val="12"/>
        <rFont val="Times New Roman"/>
        <family val="1"/>
        <charset val="204"/>
      </rPr>
      <t>ЕИС  №0811400000126000564 (ред. №01) от 29.06.2026г</t>
    </r>
    <r>
      <rPr>
        <sz val="12"/>
        <rFont val="Times New Roman"/>
        <family val="1"/>
        <charset val="204"/>
      </rPr>
      <t xml:space="preserve">., ответов получено 0 (ноль), запрос цен в 31 организаций </t>
    </r>
    <r>
      <rPr>
        <b/>
        <sz val="12"/>
        <rFont val="Times New Roman"/>
        <family val="1"/>
        <charset val="204"/>
      </rPr>
      <t>исх. №59-26-24/3412 от 27.06.2026г</t>
    </r>
    <r>
      <rPr>
        <sz val="12"/>
        <rFont val="Times New Roman"/>
        <family val="1"/>
        <charset val="204"/>
      </rPr>
      <t xml:space="preserve">., ответов получено 3 (три). На основании полученных коммерческих предложений произведен расчет НМЦК (ЦК): Источник </t>
    </r>
    <r>
      <rPr>
        <b/>
        <sz val="12"/>
        <rFont val="Times New Roman"/>
        <family val="1"/>
        <charset val="204"/>
      </rPr>
      <t>№1</t>
    </r>
    <r>
      <rPr>
        <sz val="12"/>
        <rFont val="Times New Roman"/>
        <family val="1"/>
        <charset val="204"/>
      </rPr>
      <t xml:space="preserve"> </t>
    </r>
    <r>
      <rPr>
        <b/>
        <sz val="12"/>
        <rFont val="Times New Roman"/>
        <family val="1"/>
        <charset val="204"/>
      </rPr>
      <t>вх. №5465 от 08.07.2026</t>
    </r>
    <r>
      <rPr>
        <sz val="12"/>
        <rFont val="Times New Roman"/>
        <family val="1"/>
        <charset val="204"/>
      </rPr>
      <t xml:space="preserve">, Источник </t>
    </r>
    <r>
      <rPr>
        <b/>
        <sz val="12"/>
        <rFont val="Times New Roman"/>
        <family val="1"/>
        <charset val="204"/>
      </rPr>
      <t>№2 вх. №5466 от 08.07.2026г</t>
    </r>
    <r>
      <rPr>
        <sz val="12"/>
        <rFont val="Times New Roman"/>
        <family val="1"/>
        <charset val="204"/>
      </rPr>
      <t xml:space="preserve">., Источник </t>
    </r>
    <r>
      <rPr>
        <b/>
        <sz val="12"/>
        <rFont val="Times New Roman"/>
        <family val="1"/>
        <charset val="204"/>
      </rPr>
      <t>№3 вх. №5467 от 08.07.2026г.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</si>
</sst>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12"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sz val="11"/>
      <color theme="1"/>
      <name val="Calibri"/>
      <family val="2"/>
      <charset val="204"/>
      <scheme val="minor"/>
    </font>
    <font>
      <sz val="10"/>
      <color indexed="8"/>
      <name val="Times New Roman"/>
      <family val="1"/>
      <charset val="204"/>
    </font>
    <font>
      <sz val="12"/>
      <name val="Times New Roman"/>
      <family val="1"/>
      <charset val="204"/>
    </font>
    <font>
      <b/>
      <sz val="12"/>
      <name val="Times New Roman"/>
      <family val="1"/>
      <charset val="204"/>
    </font>
    <font>
      <b/>
      <sz val="11"/>
      <color theme="1"/>
      <name val="Times New Roman"/>
      <family val="1"/>
      <charset val="204"/>
    </font>
    <font>
      <sz val="11"/>
      <color theme="1"/>
      <name val="Times New Roman"/>
      <family val="1"/>
      <charset val="204"/>
    </font>
    <font>
      <u/>
      <sz val="11"/>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56">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5" xfId="0" applyFont="1" applyBorder="1" applyAlignment="1">
      <alignment horizontal="center" vertical="top" wrapText="1"/>
    </xf>
    <xf numFmtId="0" fontId="1" fillId="0" borderId="8" xfId="0" applyFont="1" applyBorder="1" applyAlignment="1">
      <alignment horizontal="center" vertical="top" wrapText="1"/>
    </xf>
    <xf numFmtId="0" fontId="5" fillId="2" borderId="0" xfId="0" applyFont="1" applyFill="1"/>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2" fontId="9" fillId="0" borderId="16" xfId="0" applyNumberFormat="1" applyFont="1" applyBorder="1"/>
    <xf numFmtId="0" fontId="9" fillId="0" borderId="16" xfId="0" applyFont="1" applyBorder="1" applyAlignment="1">
      <alignment horizontal="center" vertical="center" wrapText="1"/>
    </xf>
    <xf numFmtId="43" fontId="9" fillId="0" borderId="16" xfId="2" applyFont="1" applyBorder="1" applyAlignment="1">
      <alignment horizontal="center" vertical="center" wrapText="1"/>
    </xf>
    <xf numFmtId="2" fontId="9" fillId="0" borderId="16" xfId="0" applyNumberFormat="1" applyFont="1" applyBorder="1" applyAlignment="1">
      <alignment horizontal="center" vertical="center" wrapText="1"/>
    </xf>
    <xf numFmtId="0" fontId="1" fillId="0" borderId="17" xfId="0" applyFont="1" applyBorder="1" applyAlignment="1">
      <alignment horizontal="center" vertical="center" wrapText="1"/>
    </xf>
    <xf numFmtId="0" fontId="9" fillId="0" borderId="16" xfId="0" applyFont="1" applyBorder="1" applyAlignment="1">
      <alignment horizontal="center" vertical="center" wrapText="1"/>
    </xf>
    <xf numFmtId="43" fontId="9" fillId="0" borderId="16" xfId="2" applyFont="1" applyBorder="1" applyAlignment="1">
      <alignment vertical="center" wrapText="1"/>
    </xf>
    <xf numFmtId="0" fontId="9"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9" fillId="2" borderId="16" xfId="0" applyFont="1" applyFill="1" applyBorder="1" applyAlignment="1">
      <alignment horizontal="center" vertical="center" wrapText="1"/>
    </xf>
    <xf numFmtId="2" fontId="9" fillId="2" borderId="16" xfId="0" applyNumberFormat="1" applyFont="1" applyFill="1" applyBorder="1"/>
    <xf numFmtId="0" fontId="11" fillId="2"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wrapText="1"/>
    </xf>
    <xf numFmtId="164" fontId="0" fillId="0" borderId="0" xfId="0" applyNumberFormat="1"/>
    <xf numFmtId="2" fontId="0" fillId="0" borderId="0" xfId="0" applyNumberFormat="1"/>
    <xf numFmtId="0" fontId="5" fillId="2" borderId="0" xfId="0" applyFont="1" applyFill="1" applyAlignment="1">
      <alignment horizontal="left" vertical="center" wrapText="1" shrinkToFit="1"/>
    </xf>
    <xf numFmtId="0" fontId="9" fillId="0" borderId="16" xfId="0" applyFont="1" applyBorder="1" applyAlignment="1">
      <alignment horizontal="center" vertical="center" wrapText="1"/>
    </xf>
    <xf numFmtId="0" fontId="10" fillId="0" borderId="16" xfId="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16" xfId="0" applyFont="1" applyBorder="1" applyAlignment="1">
      <alignment horizontal="right" vertical="center" wrapText="1"/>
    </xf>
    <xf numFmtId="43" fontId="8" fillId="0" borderId="16" xfId="0" applyNumberFormat="1"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left" vertical="center" wrapText="1"/>
    </xf>
    <xf numFmtId="0" fontId="1" fillId="0" borderId="15" xfId="0" applyFont="1" applyBorder="1" applyAlignment="1">
      <alignment horizontal="left" vertical="center" wrapText="1"/>
    </xf>
    <xf numFmtId="0" fontId="6" fillId="0" borderId="0" xfId="0" applyFont="1" applyAlignment="1">
      <alignment horizontal="left"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0" xfId="0" applyFont="1" applyAlignment="1">
      <alignment horizontal="center" wrapText="1"/>
    </xf>
    <xf numFmtId="14" fontId="1" fillId="0" borderId="14"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applyAlignment="1">
      <alignment horizontal="left" vertical="top" wrapText="1"/>
    </xf>
    <xf numFmtId="0" fontId="1" fillId="0" borderId="14" xfId="0" applyFont="1" applyBorder="1" applyAlignment="1">
      <alignment horizontal="lef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abSelected="1" topLeftCell="A5" zoomScale="85" zoomScaleNormal="85" workbookViewId="0">
      <selection activeCell="B9" sqref="B9:R9"/>
    </sheetView>
  </sheetViews>
  <sheetFormatPr defaultRowHeight="15.75" x14ac:dyDescent="0.25"/>
  <cols>
    <col min="1" max="1" width="3.7109375" style="2" customWidth="1"/>
    <col min="2" max="2" width="9.140625" style="2"/>
    <col min="3" max="3" width="19.7109375" style="2" customWidth="1"/>
    <col min="4" max="4" width="21.85546875" style="2" customWidth="1"/>
    <col min="5" max="5" width="14.140625" style="2" customWidth="1"/>
    <col min="6" max="6" width="11.28515625" style="2" customWidth="1"/>
    <col min="7" max="13" width="12.85546875" style="2" customWidth="1"/>
    <col min="14" max="14" width="15.42578125" style="2" customWidth="1"/>
    <col min="15" max="15" width="6" style="2" customWidth="1"/>
    <col min="16" max="17" width="12.85546875" style="2" customWidth="1"/>
    <col min="18" max="18" width="9.140625" style="2"/>
    <col min="19" max="19" width="12.42578125" style="2" bestFit="1" customWidth="1"/>
    <col min="20" max="16384" width="9.140625" style="2"/>
  </cols>
  <sheetData>
    <row r="1" spans="2:18" ht="60" customHeight="1" x14ac:dyDescent="0.25">
      <c r="B1" s="51" t="s">
        <v>22</v>
      </c>
      <c r="C1" s="51"/>
      <c r="D1" s="51"/>
      <c r="E1" s="51"/>
      <c r="F1" s="51"/>
      <c r="G1" s="51"/>
      <c r="H1" s="51"/>
      <c r="I1" s="51"/>
      <c r="J1" s="51"/>
      <c r="K1" s="51"/>
      <c r="L1" s="51"/>
      <c r="M1" s="51"/>
      <c r="N1" s="51"/>
      <c r="O1" s="51"/>
      <c r="P1" s="51"/>
      <c r="Q1" s="51"/>
      <c r="R1" s="51"/>
    </row>
    <row r="4" spans="2:18" ht="36" customHeight="1" x14ac:dyDescent="0.25">
      <c r="B4" s="44" t="s">
        <v>20</v>
      </c>
      <c r="C4" s="44"/>
      <c r="D4" s="44"/>
      <c r="E4" s="44"/>
      <c r="F4" s="44"/>
      <c r="G4" s="44"/>
      <c r="H4" s="44"/>
      <c r="I4" s="52">
        <v>46206</v>
      </c>
      <c r="J4" s="53"/>
      <c r="K4" s="53"/>
      <c r="L4" s="3"/>
      <c r="M4" s="3"/>
      <c r="N4" s="3"/>
      <c r="O4" s="3"/>
      <c r="P4" s="3"/>
      <c r="Q4" s="3"/>
      <c r="R4" s="3"/>
    </row>
    <row r="5" spans="2:18" ht="36" customHeight="1" x14ac:dyDescent="0.25">
      <c r="B5" s="54" t="s">
        <v>19</v>
      </c>
      <c r="C5" s="54"/>
      <c r="D5" s="55" t="s">
        <v>37</v>
      </c>
      <c r="E5" s="55"/>
      <c r="F5" s="55"/>
      <c r="G5" s="55"/>
      <c r="H5" s="55"/>
      <c r="I5" s="55"/>
      <c r="J5" s="55"/>
      <c r="K5" s="55"/>
      <c r="L5" s="55"/>
      <c r="M5" s="55"/>
      <c r="N5" s="55"/>
      <c r="O5" s="55"/>
      <c r="P5" s="55"/>
      <c r="Q5" s="55"/>
      <c r="R5" s="55"/>
    </row>
    <row r="6" spans="2:18" ht="42.75" customHeight="1" x14ac:dyDescent="0.25">
      <c r="B6" s="44" t="s">
        <v>9</v>
      </c>
      <c r="C6" s="44"/>
      <c r="D6" s="44"/>
      <c r="E6" s="44"/>
      <c r="F6" s="44"/>
      <c r="G6" s="44"/>
      <c r="H6" s="44"/>
      <c r="I6" s="44"/>
      <c r="J6" s="44"/>
      <c r="K6" s="44"/>
      <c r="L6" s="44"/>
      <c r="M6" s="45" t="s">
        <v>23</v>
      </c>
      <c r="N6" s="45"/>
      <c r="O6" s="45"/>
      <c r="P6" s="45"/>
      <c r="Q6" s="3"/>
      <c r="R6" s="3"/>
    </row>
    <row r="7" spans="2:18" ht="84.75" customHeight="1" x14ac:dyDescent="0.25">
      <c r="B7" s="44" t="s">
        <v>10</v>
      </c>
      <c r="C7" s="44"/>
      <c r="D7" s="44"/>
      <c r="E7" s="44"/>
      <c r="F7" s="46" t="s">
        <v>42</v>
      </c>
      <c r="G7" s="46"/>
      <c r="H7" s="46"/>
      <c r="I7" s="46"/>
      <c r="J7" s="46"/>
      <c r="K7" s="46"/>
      <c r="L7" s="46"/>
      <c r="M7" s="46"/>
      <c r="N7" s="46"/>
      <c r="O7" s="46"/>
      <c r="P7" s="46"/>
      <c r="Q7" s="46"/>
      <c r="R7" s="46"/>
    </row>
    <row r="8" spans="2:18" x14ac:dyDescent="0.25">
      <c r="B8" s="1"/>
      <c r="C8" s="1"/>
      <c r="D8" s="1"/>
      <c r="E8" s="1"/>
      <c r="F8" s="1"/>
      <c r="G8" s="1"/>
      <c r="H8" s="1"/>
      <c r="I8" s="1"/>
      <c r="J8" s="1"/>
      <c r="K8" s="1"/>
      <c r="L8" s="1"/>
      <c r="M8" s="1"/>
      <c r="N8" s="4"/>
      <c r="O8" s="1"/>
      <c r="P8" s="1"/>
      <c r="Q8" s="1"/>
      <c r="R8" s="1"/>
    </row>
    <row r="9" spans="2:18" ht="37.5" customHeight="1" x14ac:dyDescent="0.25">
      <c r="B9" s="44" t="s">
        <v>0</v>
      </c>
      <c r="C9" s="44"/>
      <c r="D9" s="44"/>
      <c r="E9" s="44"/>
      <c r="F9" s="44"/>
      <c r="G9" s="44"/>
      <c r="H9" s="44"/>
      <c r="I9" s="44"/>
      <c r="J9" s="44"/>
      <c r="K9" s="44"/>
      <c r="L9" s="44"/>
      <c r="M9" s="44"/>
      <c r="N9" s="44"/>
      <c r="O9" s="44"/>
      <c r="P9" s="44"/>
      <c r="Q9" s="44"/>
      <c r="R9" s="44"/>
    </row>
    <row r="10" spans="2:18" ht="34.5" customHeight="1" x14ac:dyDescent="0.25">
      <c r="B10" s="44" t="s">
        <v>6</v>
      </c>
      <c r="C10" s="44"/>
      <c r="D10" s="44"/>
      <c r="E10" s="44"/>
      <c r="F10" s="44"/>
      <c r="G10" s="44"/>
      <c r="H10" s="44"/>
      <c r="I10" s="44"/>
      <c r="J10" s="44"/>
      <c r="K10" s="44"/>
      <c r="L10" s="44"/>
      <c r="M10" s="44"/>
      <c r="N10" s="44"/>
      <c r="O10" s="44"/>
      <c r="P10" s="44"/>
      <c r="Q10" s="44"/>
      <c r="R10" s="44"/>
    </row>
    <row r="12" spans="2:18" ht="16.5" thickBot="1" x14ac:dyDescent="0.3"/>
    <row r="13" spans="2:18" ht="16.5" thickBot="1" x14ac:dyDescent="0.3">
      <c r="B13" s="34" t="s">
        <v>7</v>
      </c>
      <c r="C13" s="39" t="s">
        <v>11</v>
      </c>
      <c r="D13" s="34" t="s">
        <v>1</v>
      </c>
      <c r="E13" s="39" t="s">
        <v>12</v>
      </c>
      <c r="F13" s="34" t="s">
        <v>13</v>
      </c>
      <c r="G13" s="39" t="s">
        <v>14</v>
      </c>
      <c r="H13" s="41" t="s">
        <v>2</v>
      </c>
      <c r="I13" s="42"/>
      <c r="J13" s="42"/>
      <c r="K13" s="42"/>
      <c r="L13" s="42"/>
      <c r="M13" s="42"/>
      <c r="N13" s="42"/>
      <c r="O13" s="43"/>
      <c r="P13" s="34" t="s">
        <v>17</v>
      </c>
      <c r="Q13" s="34" t="s">
        <v>18</v>
      </c>
    </row>
    <row r="14" spans="2:18" ht="28.5" customHeight="1" thickBot="1" x14ac:dyDescent="0.3">
      <c r="B14" s="35"/>
      <c r="C14" s="40"/>
      <c r="D14" s="35"/>
      <c r="E14" s="40"/>
      <c r="F14" s="35"/>
      <c r="G14" s="40"/>
      <c r="H14" s="41" t="s">
        <v>15</v>
      </c>
      <c r="I14" s="42"/>
      <c r="J14" s="43"/>
      <c r="K14" s="34" t="s">
        <v>3</v>
      </c>
      <c r="L14" s="34" t="s">
        <v>8</v>
      </c>
      <c r="M14" s="40" t="s">
        <v>21</v>
      </c>
      <c r="N14" s="47" t="s">
        <v>16</v>
      </c>
      <c r="O14" s="48"/>
      <c r="P14" s="35"/>
      <c r="Q14" s="35"/>
    </row>
    <row r="15" spans="2:18" ht="68.25" customHeight="1" thickBot="1" x14ac:dyDescent="0.3">
      <c r="B15" s="35"/>
      <c r="C15" s="40"/>
      <c r="D15" s="35"/>
      <c r="E15" s="40"/>
      <c r="F15" s="35"/>
      <c r="G15" s="40"/>
      <c r="H15" s="6" t="s">
        <v>39</v>
      </c>
      <c r="I15" s="5" t="s">
        <v>40</v>
      </c>
      <c r="J15" s="5" t="s">
        <v>41</v>
      </c>
      <c r="K15" s="35"/>
      <c r="L15" s="35"/>
      <c r="M15" s="40"/>
      <c r="N15" s="49"/>
      <c r="O15" s="50"/>
      <c r="P15" s="35"/>
      <c r="Q15" s="35"/>
    </row>
    <row r="16" spans="2:18" ht="67.5" customHeight="1" thickBot="1" x14ac:dyDescent="0.3">
      <c r="B16" s="35"/>
      <c r="C16" s="40"/>
      <c r="D16" s="35"/>
      <c r="E16" s="40"/>
      <c r="F16" s="35"/>
      <c r="G16" s="40"/>
      <c r="H16" s="11" t="s">
        <v>4</v>
      </c>
      <c r="I16" s="10" t="s">
        <v>4</v>
      </c>
      <c r="J16" s="10" t="s">
        <v>4</v>
      </c>
      <c r="K16" s="35"/>
      <c r="L16" s="35"/>
      <c r="M16" s="40"/>
      <c r="N16" s="49"/>
      <c r="O16" s="50"/>
      <c r="P16" s="36"/>
      <c r="Q16" s="36"/>
    </row>
    <row r="17" spans="1:17" x14ac:dyDescent="0.25">
      <c r="B17" s="13">
        <v>1</v>
      </c>
      <c r="C17" s="13">
        <v>2</v>
      </c>
      <c r="D17" s="13">
        <v>3</v>
      </c>
      <c r="E17" s="13">
        <v>4</v>
      </c>
      <c r="F17" s="13">
        <v>5</v>
      </c>
      <c r="G17" s="13">
        <v>6</v>
      </c>
      <c r="H17" s="13">
        <v>7</v>
      </c>
      <c r="I17" s="13">
        <v>8</v>
      </c>
      <c r="J17" s="13">
        <v>9</v>
      </c>
      <c r="K17" s="13">
        <v>10</v>
      </c>
      <c r="L17" s="13">
        <v>11</v>
      </c>
      <c r="M17" s="13">
        <v>12</v>
      </c>
      <c r="N17" s="32">
        <v>13</v>
      </c>
      <c r="O17" s="32"/>
      <c r="P17" s="8">
        <v>14</v>
      </c>
      <c r="Q17" s="8">
        <v>15</v>
      </c>
    </row>
    <row r="18" spans="1:17" ht="25.5" x14ac:dyDescent="0.25">
      <c r="B18" s="13">
        <v>1</v>
      </c>
      <c r="C18" s="25" t="s">
        <v>28</v>
      </c>
      <c r="D18" s="25" t="s">
        <v>28</v>
      </c>
      <c r="E18" s="13"/>
      <c r="F18" s="20" t="s">
        <v>31</v>
      </c>
      <c r="G18" s="17">
        <v>100</v>
      </c>
      <c r="H18" s="12">
        <v>380</v>
      </c>
      <c r="I18" s="12">
        <v>390</v>
      </c>
      <c r="J18" s="12">
        <v>420</v>
      </c>
      <c r="K18" s="14">
        <f>(STDEV(H18:J18)/AVERAGE(H18:J18))*100</f>
        <v>5.25</v>
      </c>
      <c r="L18" s="15">
        <f>ROUNDDOWN(AVERAGE(H18:J18),2)</f>
        <v>396.66</v>
      </c>
      <c r="M18" s="13"/>
      <c r="N18" s="18">
        <f>G18*H18</f>
        <v>38000</v>
      </c>
      <c r="O18" s="18"/>
      <c r="P18" s="16"/>
      <c r="Q18" s="9"/>
    </row>
    <row r="19" spans="1:17" x14ac:dyDescent="0.25">
      <c r="B19" s="27">
        <v>2</v>
      </c>
      <c r="C19" s="25" t="s">
        <v>29</v>
      </c>
      <c r="D19" s="25" t="s">
        <v>29</v>
      </c>
      <c r="E19" s="13"/>
      <c r="F19" s="20" t="s">
        <v>26</v>
      </c>
      <c r="G19" s="17">
        <v>5</v>
      </c>
      <c r="H19" s="12">
        <v>50</v>
      </c>
      <c r="I19" s="12">
        <v>55</v>
      </c>
      <c r="J19" s="12">
        <v>56</v>
      </c>
      <c r="K19" s="14">
        <f t="shared" ref="K19:K26" si="0">(STDEV(H19:J19)/AVERAGE(H19:J19))*100</f>
        <v>5.99</v>
      </c>
      <c r="L19" s="15">
        <f t="shared" ref="L19:L26" si="1">ROUNDDOWN(AVERAGE(H19:J19),2)</f>
        <v>53.66</v>
      </c>
      <c r="M19" s="13"/>
      <c r="N19" s="18">
        <f t="shared" ref="N19:N25" si="2">G19*H19</f>
        <v>250</v>
      </c>
      <c r="O19" s="18"/>
      <c r="P19" s="16"/>
      <c r="Q19" s="9"/>
    </row>
    <row r="20" spans="1:17" x14ac:dyDescent="0.25">
      <c r="B20" s="28">
        <v>3</v>
      </c>
      <c r="C20" s="25" t="s">
        <v>30</v>
      </c>
      <c r="D20" s="25" t="s">
        <v>30</v>
      </c>
      <c r="E20" s="13"/>
      <c r="F20" s="20" t="s">
        <v>26</v>
      </c>
      <c r="G20" s="17">
        <v>20</v>
      </c>
      <c r="H20" s="12">
        <v>30</v>
      </c>
      <c r="I20" s="12">
        <v>35</v>
      </c>
      <c r="J20" s="12">
        <v>45</v>
      </c>
      <c r="K20" s="14">
        <f t="shared" si="0"/>
        <v>20.83</v>
      </c>
      <c r="L20" s="15">
        <f t="shared" si="1"/>
        <v>36.659999999999997</v>
      </c>
      <c r="M20" s="13"/>
      <c r="N20" s="18">
        <f t="shared" si="2"/>
        <v>600</v>
      </c>
      <c r="O20" s="18"/>
      <c r="P20" s="16"/>
      <c r="Q20" s="18"/>
    </row>
    <row r="21" spans="1:17" x14ac:dyDescent="0.25">
      <c r="B21" s="28">
        <v>4</v>
      </c>
      <c r="C21" s="20" t="s">
        <v>32</v>
      </c>
      <c r="D21" s="20" t="s">
        <v>32</v>
      </c>
      <c r="E21" s="26" t="s">
        <v>24</v>
      </c>
      <c r="F21" s="21" t="s">
        <v>26</v>
      </c>
      <c r="G21" s="23">
        <v>5</v>
      </c>
      <c r="H21" s="24">
        <v>210</v>
      </c>
      <c r="I21" s="12">
        <v>250</v>
      </c>
      <c r="J21" s="12">
        <v>245</v>
      </c>
      <c r="K21" s="14">
        <f t="shared" si="0"/>
        <v>9.27</v>
      </c>
      <c r="L21" s="15">
        <f t="shared" si="1"/>
        <v>235</v>
      </c>
      <c r="M21" s="26"/>
      <c r="N21" s="18">
        <f t="shared" si="2"/>
        <v>1050</v>
      </c>
      <c r="O21" s="18"/>
      <c r="P21" s="16"/>
      <c r="Q21" s="9"/>
    </row>
    <row r="22" spans="1:17" x14ac:dyDescent="0.25">
      <c r="B22" s="28">
        <v>5</v>
      </c>
      <c r="C22" s="20" t="s">
        <v>32</v>
      </c>
      <c r="D22" s="20" t="s">
        <v>32</v>
      </c>
      <c r="E22" s="26" t="s">
        <v>25</v>
      </c>
      <c r="F22" s="21" t="s">
        <v>26</v>
      </c>
      <c r="G22" s="23">
        <v>5</v>
      </c>
      <c r="H22" s="24">
        <v>550</v>
      </c>
      <c r="I22" s="12">
        <v>600</v>
      </c>
      <c r="J22" s="12">
        <v>680</v>
      </c>
      <c r="K22" s="14">
        <f t="shared" si="0"/>
        <v>10.75</v>
      </c>
      <c r="L22" s="15">
        <f t="shared" si="1"/>
        <v>610</v>
      </c>
      <c r="M22" s="26"/>
      <c r="N22" s="18">
        <f t="shared" si="2"/>
        <v>2750</v>
      </c>
      <c r="O22" s="18"/>
      <c r="P22" s="16"/>
      <c r="Q22" s="9"/>
    </row>
    <row r="23" spans="1:17" x14ac:dyDescent="0.25">
      <c r="B23" s="28">
        <v>6</v>
      </c>
      <c r="C23" s="22" t="s">
        <v>33</v>
      </c>
      <c r="D23" s="22" t="s">
        <v>33</v>
      </c>
      <c r="E23" s="26" t="s">
        <v>24</v>
      </c>
      <c r="F23" s="21" t="s">
        <v>27</v>
      </c>
      <c r="G23" s="23">
        <v>10</v>
      </c>
      <c r="H23" s="24">
        <v>20</v>
      </c>
      <c r="I23" s="12">
        <v>30</v>
      </c>
      <c r="J23" s="12">
        <v>35</v>
      </c>
      <c r="K23" s="14">
        <f t="shared" si="0"/>
        <v>26.96</v>
      </c>
      <c r="L23" s="15">
        <f t="shared" si="1"/>
        <v>28.33</v>
      </c>
      <c r="M23" s="26"/>
      <c r="N23" s="18">
        <f t="shared" si="2"/>
        <v>200</v>
      </c>
      <c r="O23" s="18"/>
      <c r="P23" s="16"/>
      <c r="Q23" s="9"/>
    </row>
    <row r="24" spans="1:17" x14ac:dyDescent="0.25">
      <c r="B24" s="28">
        <v>7</v>
      </c>
      <c r="C24" s="22" t="s">
        <v>33</v>
      </c>
      <c r="D24" s="22" t="s">
        <v>33</v>
      </c>
      <c r="E24" s="26" t="s">
        <v>25</v>
      </c>
      <c r="F24" s="21" t="s">
        <v>27</v>
      </c>
      <c r="G24" s="23">
        <v>10</v>
      </c>
      <c r="H24" s="12">
        <v>40</v>
      </c>
      <c r="I24" s="12">
        <v>45</v>
      </c>
      <c r="J24" s="12">
        <v>50</v>
      </c>
      <c r="K24" s="14">
        <f t="shared" si="0"/>
        <v>11.11</v>
      </c>
      <c r="L24" s="15">
        <f t="shared" si="1"/>
        <v>45</v>
      </c>
      <c r="M24" s="13"/>
      <c r="N24" s="18">
        <f t="shared" si="2"/>
        <v>400</v>
      </c>
      <c r="O24" s="18"/>
      <c r="P24" s="16"/>
      <c r="Q24" s="9"/>
    </row>
    <row r="25" spans="1:17" ht="25.5" x14ac:dyDescent="0.25">
      <c r="B25" s="28">
        <v>8</v>
      </c>
      <c r="C25" s="20" t="s">
        <v>34</v>
      </c>
      <c r="D25" s="20" t="s">
        <v>34</v>
      </c>
      <c r="E25" s="19"/>
      <c r="F25" s="21" t="s">
        <v>27</v>
      </c>
      <c r="G25" s="23">
        <v>20</v>
      </c>
      <c r="H25" s="12">
        <v>35</v>
      </c>
      <c r="I25" s="12">
        <v>45</v>
      </c>
      <c r="J25" s="12">
        <v>40</v>
      </c>
      <c r="K25" s="14">
        <f t="shared" si="0"/>
        <v>12.5</v>
      </c>
      <c r="L25" s="15">
        <f t="shared" si="1"/>
        <v>40</v>
      </c>
      <c r="M25" s="13"/>
      <c r="N25" s="18">
        <f t="shared" si="2"/>
        <v>700</v>
      </c>
      <c r="O25" s="18"/>
      <c r="P25" s="16"/>
      <c r="Q25" s="9"/>
    </row>
    <row r="26" spans="1:17" ht="25.5" x14ac:dyDescent="0.25">
      <c r="B26" s="28">
        <v>9</v>
      </c>
      <c r="C26" s="20" t="s">
        <v>38</v>
      </c>
      <c r="D26" s="20" t="s">
        <v>35</v>
      </c>
      <c r="E26" s="13"/>
      <c r="F26" s="21" t="s">
        <v>26</v>
      </c>
      <c r="G26" s="13">
        <v>20</v>
      </c>
      <c r="H26" s="12">
        <v>240</v>
      </c>
      <c r="I26" s="12">
        <v>230</v>
      </c>
      <c r="J26" s="12">
        <v>200</v>
      </c>
      <c r="K26" s="14">
        <f t="shared" si="0"/>
        <v>9.32</v>
      </c>
      <c r="L26" s="15">
        <f t="shared" si="1"/>
        <v>223.33</v>
      </c>
      <c r="M26" s="13"/>
      <c r="N26" s="18">
        <f>G26*J26</f>
        <v>4000</v>
      </c>
      <c r="O26" s="18"/>
      <c r="P26" s="16"/>
      <c r="Q26" s="9"/>
    </row>
    <row r="27" spans="1:17" ht="16.5" customHeight="1" x14ac:dyDescent="0.25">
      <c r="B27" s="37" t="s">
        <v>5</v>
      </c>
      <c r="C27" s="37"/>
      <c r="D27" s="37"/>
      <c r="E27" s="37"/>
      <c r="F27" s="37"/>
      <c r="G27" s="37"/>
      <c r="H27" s="37"/>
      <c r="I27" s="37"/>
      <c r="J27" s="37"/>
      <c r="K27" s="37"/>
      <c r="L27" s="37"/>
      <c r="M27" s="37"/>
      <c r="N27" s="38">
        <f>SUM(N18:N26)</f>
        <v>47950</v>
      </c>
      <c r="O27" s="38"/>
      <c r="P27" s="9"/>
      <c r="Q27" s="9"/>
    </row>
    <row r="28" spans="1:17" ht="16.5" customHeight="1" x14ac:dyDescent="0.25">
      <c r="B28" s="33"/>
      <c r="C28" s="33"/>
      <c r="D28" s="33"/>
      <c r="E28" s="33"/>
      <c r="F28" s="33"/>
      <c r="G28" s="33"/>
      <c r="H28" s="33"/>
      <c r="I28" s="33"/>
      <c r="J28" s="33"/>
      <c r="K28" s="33"/>
      <c r="L28" s="33"/>
      <c r="M28" s="33"/>
      <c r="N28" s="33"/>
      <c r="O28" s="33"/>
      <c r="P28" s="9"/>
      <c r="Q28" s="9"/>
    </row>
    <row r="29" spans="1:17" ht="16.5" customHeight="1" x14ac:dyDescent="0.25">
      <c r="B29" s="33"/>
      <c r="C29" s="33"/>
      <c r="D29" s="33"/>
      <c r="E29" s="33"/>
      <c r="F29" s="33"/>
      <c r="G29" s="33"/>
      <c r="H29" s="33"/>
      <c r="I29" s="33"/>
      <c r="J29" s="33"/>
      <c r="K29" s="33"/>
      <c r="L29" s="33"/>
      <c r="M29" s="33"/>
      <c r="N29" s="33"/>
      <c r="O29" s="33"/>
      <c r="P29" s="9"/>
      <c r="Q29" s="9"/>
    </row>
    <row r="31" spans="1:17" s="7" customFormat="1" ht="98.25" customHeight="1" x14ac:dyDescent="0.2">
      <c r="A31" s="31" t="s">
        <v>36</v>
      </c>
      <c r="B31" s="31"/>
      <c r="C31" s="31"/>
      <c r="D31" s="31"/>
      <c r="E31" s="31"/>
      <c r="F31" s="31"/>
      <c r="G31" s="31"/>
      <c r="H31" s="31"/>
      <c r="I31" s="31"/>
      <c r="J31" s="31"/>
      <c r="K31" s="31"/>
      <c r="L31" s="31"/>
      <c r="M31" s="31"/>
      <c r="N31" s="31"/>
      <c r="O31" s="31"/>
      <c r="P31" s="31"/>
      <c r="Q31" s="31"/>
    </row>
  </sheetData>
  <autoFilter ref="B17:Q29">
    <filterColumn colId="12" showButton="0"/>
  </autoFilter>
  <mergeCells count="31">
    <mergeCell ref="B1:R1"/>
    <mergeCell ref="B4:H4"/>
    <mergeCell ref="I4:K4"/>
    <mergeCell ref="B5:C5"/>
    <mergeCell ref="D5:R5"/>
    <mergeCell ref="B6:L6"/>
    <mergeCell ref="M6:P6"/>
    <mergeCell ref="B7:E7"/>
    <mergeCell ref="F7:R7"/>
    <mergeCell ref="N14:O16"/>
    <mergeCell ref="B9:R9"/>
    <mergeCell ref="B10:R10"/>
    <mergeCell ref="P13:P16"/>
    <mergeCell ref="H14:J14"/>
    <mergeCell ref="K14:K16"/>
    <mergeCell ref="M14:M16"/>
    <mergeCell ref="B13:B16"/>
    <mergeCell ref="L14:L16"/>
    <mergeCell ref="C13:C16"/>
    <mergeCell ref="D13:D16"/>
    <mergeCell ref="E13:E16"/>
    <mergeCell ref="A31:Q31"/>
    <mergeCell ref="N17:O17"/>
    <mergeCell ref="B28:O28"/>
    <mergeCell ref="B29:O29"/>
    <mergeCell ref="Q13:Q16"/>
    <mergeCell ref="B27:M27"/>
    <mergeCell ref="N27:O27"/>
    <mergeCell ref="F13:F16"/>
    <mergeCell ref="G13:G16"/>
    <mergeCell ref="H13:O13"/>
  </mergeCells>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O11"/>
  <sheetViews>
    <sheetView workbookViewId="0">
      <selection activeCell="K10" sqref="K2:K10"/>
    </sheetView>
  </sheetViews>
  <sheetFormatPr defaultRowHeight="15" x14ac:dyDescent="0.25"/>
  <sheetData>
    <row r="1" spans="5:15" x14ac:dyDescent="0.25">
      <c r="K1" s="30"/>
    </row>
    <row r="2" spans="5:15" x14ac:dyDescent="0.25">
      <c r="E2" s="28">
        <v>100</v>
      </c>
      <c r="F2" s="12">
        <v>380</v>
      </c>
      <c r="G2" s="30">
        <f>E2*F2</f>
        <v>38000</v>
      </c>
      <c r="I2" s="28">
        <v>100</v>
      </c>
      <c r="J2" s="12">
        <v>390</v>
      </c>
      <c r="K2" s="30">
        <f>I2*J2</f>
        <v>39000</v>
      </c>
      <c r="M2" s="28">
        <v>100</v>
      </c>
      <c r="N2" s="12">
        <v>420</v>
      </c>
      <c r="O2" s="29">
        <f>M2*N2</f>
        <v>42000</v>
      </c>
    </row>
    <row r="3" spans="5:15" x14ac:dyDescent="0.25">
      <c r="E3" s="28">
        <v>5</v>
      </c>
      <c r="F3" s="12">
        <v>50</v>
      </c>
      <c r="G3" s="30">
        <f t="shared" ref="G3:G10" si="0">E3*F3</f>
        <v>250</v>
      </c>
      <c r="I3" s="28">
        <v>5</v>
      </c>
      <c r="J3" s="12">
        <v>55</v>
      </c>
      <c r="K3" s="30">
        <f t="shared" ref="K3:K9" si="1">I3*J3</f>
        <v>275</v>
      </c>
      <c r="M3" s="28">
        <v>5</v>
      </c>
      <c r="N3" s="12">
        <v>56</v>
      </c>
      <c r="O3" s="29">
        <f t="shared" ref="O3:O10" si="2">M3*N3</f>
        <v>280</v>
      </c>
    </row>
    <row r="4" spans="5:15" x14ac:dyDescent="0.25">
      <c r="E4" s="28">
        <v>20</v>
      </c>
      <c r="F4" s="12">
        <v>30</v>
      </c>
      <c r="G4" s="30">
        <f t="shared" si="0"/>
        <v>600</v>
      </c>
      <c r="I4" s="28">
        <v>20</v>
      </c>
      <c r="J4" s="12">
        <v>35</v>
      </c>
      <c r="K4" s="30">
        <f t="shared" si="1"/>
        <v>700</v>
      </c>
      <c r="M4" s="28">
        <v>20</v>
      </c>
      <c r="N4" s="12">
        <v>45</v>
      </c>
      <c r="O4" s="29">
        <f t="shared" si="2"/>
        <v>900</v>
      </c>
    </row>
    <row r="5" spans="5:15" x14ac:dyDescent="0.25">
      <c r="E5" s="23">
        <v>5</v>
      </c>
      <c r="F5" s="24">
        <v>210</v>
      </c>
      <c r="G5" s="30">
        <f t="shared" si="0"/>
        <v>1050</v>
      </c>
      <c r="I5" s="23">
        <v>5</v>
      </c>
      <c r="J5" s="12">
        <v>250</v>
      </c>
      <c r="K5" s="30">
        <f t="shared" si="1"/>
        <v>1250</v>
      </c>
      <c r="M5" s="23">
        <v>5</v>
      </c>
      <c r="N5" s="12">
        <v>245</v>
      </c>
      <c r="O5" s="29">
        <f t="shared" si="2"/>
        <v>1225</v>
      </c>
    </row>
    <row r="6" spans="5:15" x14ac:dyDescent="0.25">
      <c r="E6" s="23">
        <v>5</v>
      </c>
      <c r="F6" s="24">
        <v>550</v>
      </c>
      <c r="G6" s="30">
        <f t="shared" si="0"/>
        <v>2750</v>
      </c>
      <c r="I6" s="23">
        <v>5</v>
      </c>
      <c r="J6" s="12">
        <v>600</v>
      </c>
      <c r="K6" s="30">
        <f t="shared" si="1"/>
        <v>3000</v>
      </c>
      <c r="M6" s="23">
        <v>5</v>
      </c>
      <c r="N6" s="12">
        <v>680</v>
      </c>
      <c r="O6" s="29">
        <f t="shared" si="2"/>
        <v>3400</v>
      </c>
    </row>
    <row r="7" spans="5:15" x14ac:dyDescent="0.25">
      <c r="E7" s="23">
        <v>10</v>
      </c>
      <c r="F7" s="24">
        <v>20</v>
      </c>
      <c r="G7" s="30">
        <f t="shared" si="0"/>
        <v>200</v>
      </c>
      <c r="I7" s="23">
        <v>10</v>
      </c>
      <c r="J7" s="12">
        <v>30</v>
      </c>
      <c r="K7" s="30">
        <f t="shared" si="1"/>
        <v>300</v>
      </c>
      <c r="M7" s="23">
        <v>10</v>
      </c>
      <c r="N7" s="12">
        <v>35</v>
      </c>
      <c r="O7" s="29">
        <f t="shared" si="2"/>
        <v>350</v>
      </c>
    </row>
    <row r="8" spans="5:15" x14ac:dyDescent="0.25">
      <c r="E8" s="23">
        <v>10</v>
      </c>
      <c r="F8" s="12">
        <v>40</v>
      </c>
      <c r="G8" s="30">
        <f t="shared" si="0"/>
        <v>400</v>
      </c>
      <c r="I8" s="23">
        <v>10</v>
      </c>
      <c r="J8" s="12">
        <v>45</v>
      </c>
      <c r="K8" s="30">
        <f t="shared" si="1"/>
        <v>450</v>
      </c>
      <c r="M8" s="23">
        <v>10</v>
      </c>
      <c r="N8" s="12">
        <v>50</v>
      </c>
      <c r="O8" s="29">
        <f t="shared" si="2"/>
        <v>500</v>
      </c>
    </row>
    <row r="9" spans="5:15" x14ac:dyDescent="0.25">
      <c r="E9" s="23">
        <v>10</v>
      </c>
      <c r="F9" s="12">
        <v>35</v>
      </c>
      <c r="G9" s="30">
        <f t="shared" si="0"/>
        <v>350</v>
      </c>
      <c r="I9" s="23">
        <v>10</v>
      </c>
      <c r="J9" s="12">
        <v>45</v>
      </c>
      <c r="K9" s="30">
        <f t="shared" si="1"/>
        <v>450</v>
      </c>
      <c r="M9" s="23">
        <v>10</v>
      </c>
      <c r="N9" s="12">
        <v>40</v>
      </c>
      <c r="O9" s="29">
        <f t="shared" si="2"/>
        <v>400</v>
      </c>
    </row>
    <row r="10" spans="5:15" x14ac:dyDescent="0.25">
      <c r="E10" s="28">
        <v>20</v>
      </c>
      <c r="F10" s="12">
        <v>240</v>
      </c>
      <c r="G10" s="30">
        <f t="shared" si="0"/>
        <v>4800</v>
      </c>
      <c r="I10" s="28">
        <v>20</v>
      </c>
      <c r="J10" s="12">
        <v>230</v>
      </c>
      <c r="K10" s="30">
        <f>I10*J10</f>
        <v>4600</v>
      </c>
      <c r="M10" s="28">
        <v>20</v>
      </c>
      <c r="N10" s="12">
        <v>200</v>
      </c>
      <c r="O10" s="29">
        <f t="shared" si="2"/>
        <v>4000</v>
      </c>
    </row>
    <row r="11" spans="5:15" x14ac:dyDescent="0.25">
      <c r="G11">
        <f>SUM(G2:G10)</f>
        <v>48400</v>
      </c>
      <c r="K11" s="30">
        <f>SUM(K2:K10)</f>
        <v>50025</v>
      </c>
      <c r="O11">
        <f t="shared" ref="O11" si="3">SUM(O2:O10)</f>
        <v>53055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11</vt:i4>
      </vt:variant>
    </vt:vector>
  </HeadingPairs>
  <TitlesOfParts>
    <vt:vector size="13" baseType="lpstr">
      <vt:lpstr>Лист1</vt:lpstr>
      <vt:lpstr>Лист2</vt:lpstr>
      <vt:lpstr>Лист1!_ftnref1</vt:lpstr>
      <vt:lpstr>Лист1!_ftnref10</vt:lpstr>
      <vt:lpstr>Лист1!_ftnref11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2026-07-08T07:34:42Z</dcterms:modified>
</cp:coreProperties>
</file>