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закупка п.4\ДБФ\кирпич, смесь кладочная июль 2026\"/>
    </mc:Choice>
  </mc:AlternateContent>
  <xr:revisionPtr revIDLastSave="0" documentId="13_ncr:1_{35711BD7-F0E3-4B0B-94BD-D76F538D40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3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" l="1"/>
  <c r="G9" i="3"/>
  <c r="H9" i="3" s="1"/>
  <c r="G8" i="3"/>
  <c r="H8" i="3" s="1"/>
  <c r="I9" i="3" l="1"/>
  <c r="J9" i="3" s="1"/>
  <c r="K9" i="3" s="1"/>
  <c r="I10" i="3"/>
  <c r="J10" i="3" s="1"/>
  <c r="K10" i="3" s="1"/>
  <c r="I8" i="3" l="1"/>
  <c r="J8" i="3" s="1"/>
  <c r="K8" i="3" s="1"/>
</calcChain>
</file>

<file path=xl/sharedStrings.xml><?xml version="1.0" encoding="utf-8"?>
<sst xmlns="http://schemas.openxmlformats.org/spreadsheetml/2006/main" count="37" uniqueCount="36">
  <si>
    <t>Расчет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</si>
  <si>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</si>
  <si>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</si>
  <si>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</si>
  <si>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</si>
  <si>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</si>
  <si>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</si>
  <si>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</si>
  <si>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</si>
  <si>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</si>
  <si>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</si>
  <si>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</si>
  <si>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</si>
  <si>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</si>
  <si>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</si>
  <si>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</si>
  <si>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</si>
  <si>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</si>
  <si>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</si>
  <si>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</si>
  <si>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</si>
  <si>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</si>
  <si>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>Работник контрактной службы/контрактный управляющий:_________________________</t>
  </si>
  <si>
    <t>«УТВЕРЖДАЮ»
начальник ФКУ ИК-17 ГУФСИН России
по Нижегородской области
полковник внутренней службы
_________________А.В. Аношин</t>
  </si>
  <si>
    <t>согласно технического задания</t>
  </si>
  <si>
    <t>шт</t>
  </si>
  <si>
    <t>Приложение № __ к Государственному контракту от "____"_____________2026г. №</t>
  </si>
  <si>
    <t xml:space="preserve">кирпич шамотный </t>
  </si>
  <si>
    <t>смесь кладочная глино-шамотная для печей и каминов</t>
  </si>
  <si>
    <t>кг</t>
  </si>
  <si>
    <t>цемент М400</t>
  </si>
  <si>
    <r>
      <rPr>
        <b/>
        <u/>
        <sz val="12"/>
        <color theme="1"/>
        <rFont val="Times New Roman"/>
        <family val="1"/>
        <charset val="204"/>
      </rPr>
      <t>Источник информации 1</t>
    </r>
    <r>
      <rPr>
        <sz val="12"/>
        <color theme="1"/>
        <rFont val="Times New Roman"/>
        <family val="1"/>
        <charset val="204"/>
      </rPr>
      <t>: 195 от 13.07.2026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</si>
  <si>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2</t>
    </r>
    <r>
      <rPr>
        <sz val="12"/>
        <color theme="1"/>
        <rFont val="Times New Roman"/>
        <family val="1"/>
        <charset val="204"/>
      </rPr>
      <t>: 196 от 13.07.2026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</si>
  <si>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3</t>
    </r>
    <r>
      <rPr>
        <sz val="12"/>
        <color theme="1"/>
        <rFont val="Times New Roman"/>
        <family val="1"/>
        <charset val="204"/>
      </rPr>
      <t>: 197 от 13.07.2026</t>
    </r>
  </si>
  <si>
    <t>В результате исследования начальная (максимальная) цена контракта составила 397478,33 рублей.</t>
  </si>
  <si>
    <t>Дата подготовки обоснования НМЦК: 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</si>
</sst>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" fillId="0" borderId="2" xfId="0" applyFont="1" applyBorder="1"/>
    <xf numFmtId="0" fontId="1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4" fontId="1" fillId="0" borderId="0" xfId="0" applyNumberFormat="1" applyFont="1"/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0" xfId="0" applyNumberFormat="1" applyFont="1"/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vertical="center"/>
    </xf>
    <xf numFmtId="4" fontId="8" fillId="0" borderId="2" xfId="0" applyNumberFormat="1" applyFont="1" applyBorder="1" applyAlignment="1">
      <alignment horizontal="center" vertical="center"/>
    </xf>
    <xf numFmtId="4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3"/>
  <sheetViews>
    <sheetView tabSelected="1" view="pageBreakPreview" topLeftCell="A2" zoomScaleSheetLayoutView="100" workbookViewId="0">
      <selection activeCell="F16" sqref="F16"/>
    </sheetView>
  </sheetViews>
  <sheetFormatPr defaultRowHeight="15" x14ac:dyDescent="0.25"/>
  <cols>
    <col min="1" max="1" width="37.85546875" customWidth="1"/>
    <col min="2" max="2" width="5" customWidth="1"/>
    <col min="3" max="3" width="7.42578125" customWidth="1"/>
    <col min="4" max="4" width="10" bestFit="1" customWidth="1"/>
    <col min="7" max="7" width="9.28515625" customWidth="1"/>
    <col min="8" max="8" width="15.28515625" style="23" customWidth="1"/>
    <col min="9" max="9" width="12.140625" customWidth="1"/>
    <col min="10" max="10" width="19.5703125" customWidth="1"/>
    <col min="11" max="11" width="21.42578125" customWidth="1"/>
  </cols>
  <sheetData>
    <row r="1" spans="1:13" ht="18.75" x14ac:dyDescent="0.3">
      <c r="B1" s="39" t="s">
        <v>26</v>
      </c>
      <c r="C1" s="39"/>
      <c r="D1" s="39"/>
      <c r="E1" s="39"/>
      <c r="F1" s="39"/>
      <c r="G1" s="39"/>
      <c r="H1" s="39"/>
      <c r="I1" s="39"/>
      <c r="J1" s="39"/>
      <c r="K1" s="39"/>
    </row>
    <row r="2" spans="1:13" ht="78.75" customHeight="1" x14ac:dyDescent="0.25">
      <c r="B2" s="40" t="s">
        <v>23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ht="39.75" customHeight="1" x14ac:dyDescent="0.25">
      <c r="A3" s="32" t="s">
        <v>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</row>
    <row r="4" spans="1:13" ht="37.5" customHeight="1" x14ac:dyDescent="0.25">
      <c r="A4" s="5" t="s">
        <v>5</v>
      </c>
      <c r="B4" s="33" t="s">
        <v>6</v>
      </c>
      <c r="C4" s="34"/>
      <c r="D4" s="34"/>
      <c r="E4" s="34"/>
      <c r="F4" s="34"/>
      <c r="G4" s="34"/>
      <c r="H4" s="34"/>
      <c r="I4" s="34"/>
      <c r="J4" s="34"/>
      <c r="K4" s="35"/>
      <c r="L4" s="1"/>
      <c r="M4" s="1"/>
    </row>
    <row r="5" spans="1:13" ht="15" hidden="1" customHeight="1" x14ac:dyDescent="0.25">
      <c r="A5" s="1"/>
      <c r="B5" s="1"/>
      <c r="C5" s="1"/>
      <c r="D5" s="1"/>
      <c r="E5" s="1"/>
      <c r="F5" s="1"/>
      <c r="G5" s="1"/>
      <c r="H5" s="19"/>
      <c r="I5" s="1"/>
      <c r="J5" s="1"/>
      <c r="K5" s="1"/>
      <c r="L5" s="1"/>
      <c r="M5" s="1"/>
    </row>
    <row r="6" spans="1:13" ht="24" customHeight="1" thickBot="1" x14ac:dyDescent="0.3">
      <c r="A6" s="11" t="s">
        <v>21</v>
      </c>
      <c r="B6" s="36" t="s">
        <v>24</v>
      </c>
      <c r="C6" s="37"/>
      <c r="D6" s="37"/>
      <c r="E6" s="37"/>
      <c r="F6" s="37"/>
      <c r="G6" s="38"/>
      <c r="H6" s="38"/>
      <c r="I6" s="37"/>
      <c r="J6" s="37"/>
      <c r="K6" s="37"/>
      <c r="L6" s="1"/>
      <c r="M6" s="1"/>
    </row>
    <row r="7" spans="1:13" ht="70.5" customHeight="1" thickBot="1" x14ac:dyDescent="0.3">
      <c r="A7" s="15" t="s">
        <v>2</v>
      </c>
      <c r="B7" s="14" t="s">
        <v>1</v>
      </c>
      <c r="C7" s="14" t="s">
        <v>18</v>
      </c>
      <c r="D7" s="13" t="s">
        <v>14</v>
      </c>
      <c r="E7" s="13" t="s">
        <v>15</v>
      </c>
      <c r="F7" s="13" t="s">
        <v>16</v>
      </c>
      <c r="G7" s="17" t="s">
        <v>17</v>
      </c>
      <c r="H7" s="20" t="s">
        <v>3</v>
      </c>
      <c r="I7" s="2" t="s">
        <v>0</v>
      </c>
      <c r="J7" s="3" t="s">
        <v>20</v>
      </c>
      <c r="K7" s="4" t="s">
        <v>19</v>
      </c>
      <c r="L7" s="1"/>
      <c r="M7" s="1"/>
    </row>
    <row r="8" spans="1:13" ht="26.25" customHeight="1" thickBot="1" x14ac:dyDescent="0.3">
      <c r="A8" s="26" t="s">
        <v>27</v>
      </c>
      <c r="B8" s="28" t="s">
        <v>25</v>
      </c>
      <c r="C8" s="18">
        <v>1540</v>
      </c>
      <c r="D8" s="24">
        <v>180</v>
      </c>
      <c r="E8" s="24">
        <v>189.4</v>
      </c>
      <c r="F8" s="24">
        <v>213</v>
      </c>
      <c r="G8" s="16">
        <f>(D8+E8+F8)/3</f>
        <v>194.13333333333333</v>
      </c>
      <c r="H8" s="25">
        <f>(C8*G8)</f>
        <v>298965.33333333331</v>
      </c>
      <c r="I8" s="9">
        <f>((G8-D8)*(G8-D8)+(G8-E8)*(G8-E8)+(G8-F8)*(G8-F8))/2</f>
        <v>289.05333333333328</v>
      </c>
      <c r="J8" s="10">
        <f t="shared" ref="J8:J10" si="0">SQRT(I8)</f>
        <v>17.001568555087299</v>
      </c>
      <c r="K8" s="9">
        <f t="shared" ref="K8:K10" si="1">J8/G8*100</f>
        <v>8.7576761101067824</v>
      </c>
      <c r="L8" s="1"/>
      <c r="M8" s="1"/>
    </row>
    <row r="9" spans="1:13" ht="38.25" customHeight="1" thickBot="1" x14ac:dyDescent="0.3">
      <c r="A9" s="27" t="s">
        <v>28</v>
      </c>
      <c r="B9" s="29" t="s">
        <v>29</v>
      </c>
      <c r="C9" s="18">
        <v>1500</v>
      </c>
      <c r="D9" s="24">
        <v>41.7</v>
      </c>
      <c r="E9" s="24">
        <v>41.45</v>
      </c>
      <c r="F9" s="24">
        <v>108</v>
      </c>
      <c r="G9" s="16">
        <f>(D9+E9+F9)/3</f>
        <v>63.716666666666669</v>
      </c>
      <c r="H9" s="21">
        <f>(C9*G9)</f>
        <v>95575</v>
      </c>
      <c r="I9" s="9">
        <f>((G9-D9)*(G9-D9)+(G9-E9)*(G9-E9)+(G9-F9)*(G9-F9))/2</f>
        <v>1470.7758333333331</v>
      </c>
      <c r="J9" s="10">
        <f t="shared" si="0"/>
        <v>38.350695343544075</v>
      </c>
      <c r="K9" s="9">
        <f t="shared" si="1"/>
        <v>60.18942507487953</v>
      </c>
      <c r="L9" s="1"/>
      <c r="M9" s="1"/>
    </row>
    <row r="10" spans="1:13" ht="26.25" customHeight="1" thickBot="1" x14ac:dyDescent="0.3">
      <c r="A10" s="27" t="s">
        <v>30</v>
      </c>
      <c r="B10" s="29" t="s">
        <v>29</v>
      </c>
      <c r="C10" s="18">
        <v>200</v>
      </c>
      <c r="D10" s="24">
        <v>11.25</v>
      </c>
      <c r="E10" s="24">
        <v>10.84</v>
      </c>
      <c r="F10" s="24">
        <v>22</v>
      </c>
      <c r="G10" s="16">
        <v>14.69</v>
      </c>
      <c r="H10" s="21">
        <f>(C10*G10)</f>
        <v>2938</v>
      </c>
      <c r="I10" s="9">
        <f>((G10-D10)*(G10-D10)+(G10-E10)*(G10-E10)+(G10-F10)*(G10-F10))/2</f>
        <v>40.046100000000003</v>
      </c>
      <c r="J10" s="10">
        <f t="shared" si="0"/>
        <v>6.3281987958660091</v>
      </c>
      <c r="K10" s="9">
        <f t="shared" si="1"/>
        <v>43.078276350347238</v>
      </c>
      <c r="L10" s="1"/>
      <c r="M10" s="1"/>
    </row>
    <row r="11" spans="1:13" ht="15.75" x14ac:dyDescent="0.25">
      <c r="A11" s="30"/>
      <c r="B11" s="30"/>
      <c r="C11" s="30"/>
      <c r="D11" s="30"/>
      <c r="E11" s="30"/>
      <c r="F11" s="30"/>
      <c r="G11" s="31"/>
      <c r="H11" s="22">
        <v>397478.33</v>
      </c>
      <c r="I11" s="8"/>
      <c r="J11" s="8"/>
      <c r="K11" s="8"/>
      <c r="L11" s="1"/>
      <c r="M11" s="1"/>
    </row>
    <row r="12" spans="1:13" x14ac:dyDescent="0.25">
      <c r="A12" s="43" t="s">
        <v>34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1"/>
      <c r="M12" s="1"/>
    </row>
    <row r="13" spans="1:13" x14ac:dyDescent="0.25">
      <c r="A13" s="47" t="s">
        <v>7</v>
      </c>
      <c r="B13" s="47"/>
      <c r="C13" s="47"/>
      <c r="D13" s="47"/>
      <c r="E13" s="1"/>
      <c r="F13" s="1"/>
      <c r="G13" s="1"/>
      <c r="H13" s="19"/>
      <c r="I13" s="1"/>
      <c r="J13" s="1"/>
      <c r="K13" s="1"/>
      <c r="L13" s="1"/>
      <c r="M13" s="1"/>
    </row>
    <row r="14" spans="1:13" x14ac:dyDescent="0.25">
      <c r="A14" s="49" t="s">
        <v>8</v>
      </c>
      <c r="B14" s="49"/>
      <c r="C14" s="49"/>
      <c r="D14" s="49"/>
      <c r="E14" s="49"/>
      <c r="F14" s="49"/>
      <c r="G14" s="49"/>
      <c r="H14" s="19"/>
      <c r="I14" s="7"/>
      <c r="J14" s="7"/>
      <c r="K14" s="1"/>
      <c r="L14" s="1"/>
      <c r="M14" s="1"/>
    </row>
    <row r="15" spans="1:13" x14ac:dyDescent="0.25">
      <c r="A15" s="45" t="s">
        <v>9</v>
      </c>
      <c r="B15" s="45"/>
      <c r="C15" s="45"/>
      <c r="D15" s="45"/>
      <c r="E15" s="1"/>
      <c r="F15" s="1"/>
      <c r="G15" s="1"/>
      <c r="H15" s="19"/>
      <c r="I15" s="1"/>
      <c r="J15" s="6"/>
      <c r="K15" s="1"/>
      <c r="L15" s="1"/>
      <c r="M15" s="1"/>
    </row>
    <row r="16" spans="1:13" x14ac:dyDescent="0.25">
      <c r="A16" s="45" t="s">
        <v>10</v>
      </c>
      <c r="B16" s="45"/>
      <c r="C16" s="45"/>
      <c r="D16" s="45"/>
      <c r="E16" s="45"/>
      <c r="F16" s="1"/>
      <c r="G16" s="1"/>
      <c r="H16" s="19"/>
      <c r="I16" s="1"/>
      <c r="J16" s="6"/>
      <c r="K16" s="1"/>
      <c r="L16" s="1"/>
      <c r="M16" s="1"/>
    </row>
    <row r="17" spans="1:13" x14ac:dyDescent="0.25">
      <c r="A17" s="45" t="s">
        <v>11</v>
      </c>
      <c r="B17" s="45"/>
      <c r="C17" s="45"/>
      <c r="D17" s="45"/>
      <c r="E17" s="45"/>
      <c r="F17" s="1"/>
      <c r="G17" s="1"/>
      <c r="H17" s="19"/>
      <c r="I17" s="1"/>
      <c r="J17" s="1"/>
      <c r="K17" s="1"/>
      <c r="L17" s="1"/>
      <c r="M17" s="1"/>
    </row>
    <row r="18" spans="1:13" x14ac:dyDescent="0.25">
      <c r="A18" s="45" t="s">
        <v>12</v>
      </c>
      <c r="B18" s="45"/>
      <c r="C18" s="45"/>
      <c r="D18" s="45"/>
      <c r="E18" s="45"/>
      <c r="F18" s="45"/>
      <c r="G18" s="1"/>
      <c r="H18" s="19"/>
      <c r="I18" s="1"/>
      <c r="J18" s="1"/>
      <c r="K18" s="1"/>
      <c r="L18" s="1"/>
      <c r="M18" s="1"/>
    </row>
    <row r="19" spans="1:13" x14ac:dyDescent="0.25">
      <c r="A19" s="46" t="s">
        <v>13</v>
      </c>
      <c r="B19" s="46"/>
      <c r="C19" s="46"/>
      <c r="D19" s="46"/>
      <c r="E19" s="46"/>
      <c r="F19" s="46"/>
      <c r="G19" s="46"/>
      <c r="H19" s="46"/>
      <c r="I19" s="46"/>
      <c r="J19" s="46"/>
      <c r="K19" s="1"/>
      <c r="L19" s="1"/>
      <c r="M19" s="1"/>
    </row>
    <row r="20" spans="1:13" ht="15" customHeight="1" x14ac:dyDescent="0.25">
      <c r="A20" s="48" t="s">
        <v>31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1"/>
      <c r="M20" s="1"/>
    </row>
    <row r="21" spans="1:13" ht="15.75" customHeight="1" x14ac:dyDescent="0.25">
      <c r="A21" s="48" t="s">
        <v>32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1"/>
      <c r="M21" s="1"/>
    </row>
    <row r="22" spans="1:13" ht="4.5" customHeight="1" x14ac:dyDescent="0.25">
      <c r="A22" s="48" t="s">
        <v>33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1"/>
      <c r="M22" s="1"/>
    </row>
    <row r="23" spans="1:13" ht="10.5" customHeight="1" x14ac:dyDescent="0.25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1"/>
      <c r="M23" s="1"/>
    </row>
    <row r="24" spans="1:13" ht="0.75" customHeight="1" x14ac:dyDescent="0.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1"/>
      <c r="M24" s="1"/>
    </row>
    <row r="25" spans="1:13" x14ac:dyDescent="0.25">
      <c r="A25" s="44" t="s">
        <v>35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1"/>
      <c r="M25" s="1"/>
    </row>
    <row r="26" spans="1:13" ht="15.75" x14ac:dyDescent="0.25">
      <c r="A26" s="42" t="s">
        <v>22</v>
      </c>
      <c r="B26" s="42"/>
      <c r="C26" s="42"/>
      <c r="D26" s="42"/>
      <c r="E26" s="42"/>
      <c r="F26" s="1"/>
      <c r="G26" s="1"/>
      <c r="H26" s="19"/>
      <c r="I26" s="1"/>
      <c r="J26" s="1"/>
      <c r="K26" s="12"/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9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9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9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9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9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9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9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9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9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9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9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9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9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9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9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9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9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9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9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9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9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9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9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9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9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9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9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9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9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9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9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9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9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9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9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9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9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9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9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9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9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9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9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9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9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9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9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9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9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9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9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9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9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9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9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9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9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9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9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9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9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9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9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9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9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9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9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9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9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9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9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9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9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9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9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9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9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9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9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9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9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9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9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9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9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9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9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9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9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9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9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9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9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9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9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9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9"/>
      <c r="I123" s="1"/>
      <c r="J123" s="1"/>
      <c r="K123" s="1"/>
      <c r="L123" s="1"/>
      <c r="M123" s="1"/>
    </row>
  </sheetData>
  <mergeCells count="19">
    <mergeCell ref="A26:E26"/>
    <mergeCell ref="A12:K12"/>
    <mergeCell ref="A25:K25"/>
    <mergeCell ref="A16:E16"/>
    <mergeCell ref="A17:E17"/>
    <mergeCell ref="A18:F18"/>
    <mergeCell ref="A19:J19"/>
    <mergeCell ref="A13:D13"/>
    <mergeCell ref="A15:D15"/>
    <mergeCell ref="A21:K21"/>
    <mergeCell ref="A20:K20"/>
    <mergeCell ref="A22:K24"/>
    <mergeCell ref="A14:G14"/>
    <mergeCell ref="A11:G11"/>
    <mergeCell ref="A3:K3"/>
    <mergeCell ref="B4:K4"/>
    <mergeCell ref="B6:K6"/>
    <mergeCell ref="B1:K1"/>
    <mergeCell ref="B2:K2"/>
  </mergeCells>
  <pageMargins left="0.70866141732283472" right="0.70866141732283472" top="0.37" bottom="0.19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Elena</cp:lastModifiedBy>
  <cp:lastPrinted>2026-07-30T06:57:59Z</cp:lastPrinted>
  <dcterms:created xsi:type="dcterms:W3CDTF">2014-03-03T05:25:34Z</dcterms:created>
  <dcterms:modified xsi:type="dcterms:W3CDTF">2026-07-30T06:58:42Z</dcterms:modified>
</cp:coreProperties>
</file>