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ORFU\Бадыкшанова\закупки 2026\12 одна пачка бумаги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6" i="1" l="1"/>
  <c r="E16" i="1"/>
  <c r="D16" i="1"/>
  <c r="I10" i="1" l="1"/>
  <c r="G10" i="1"/>
  <c r="K10" i="1" s="1"/>
  <c r="K11" i="1" s="1"/>
  <c r="H10" i="1" l="1"/>
  <c r="J10" i="1" s="1"/>
</calcChain>
</file>

<file path=xl/sharedStrings.xml><?xml version="1.0" encoding="utf-8"?>
<sst xmlns="http://schemas.openxmlformats.org/spreadsheetml/2006/main" count="27" uniqueCount="26">
  <si>
    <t>Расчет НМЦК</t>
  </si>
  <si>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</si>
  <si>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</si>
  <si>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</si>
  <si>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</si>
  <si>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</si>
  <si>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</si>
  <si>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</si>
  <si>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</si>
  <si>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</si>
  <si>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</si>
  <si>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</si>
  <si>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</si>
  <si>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</si>
  <si>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
ОБОСНОВАНИЕ НАЧАЛЬНОЙ (максимальной) ЦЕНЫ КОНТРАКТА</t>
  </si>
  <si>
    <t>Всего к закупке:</t>
  </si>
  <si>
    <t>Бумага для офисной техники</t>
  </si>
  <si>
    <t>пачка</t>
  </si>
  <si>
    <t>Источники информации, цена в руб.</t>
  </si>
  <si>
    <t>Организация 1</t>
  </si>
  <si>
    <t>Организация 2</t>
  </si>
  <si>
    <t>Организация 3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</si>
  <si>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
 коммерческих предложений потенциальных участников</t>
  </si>
  <si>
    <t xml:space="preserve">Согласно расчету начальная (максимальная) цена контракта составляет  400,00 руб. </t>
  </si>
  <si>
    <t>Дата подготовки обоснования НМЦК: 25.06.2026</t>
  </si>
  <si>
    <t xml:space="preserve">Начальная (максимальная) цена контракта на услугу  рассчитана исходя из минимального коммерческого предложения 
 за единицу услуги и составляет  400,00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</si>
</sst>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5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5" fontId="6" fillId="0" borderId="1" xfId="2" applyFont="1" applyFill="1" applyBorder="1" applyAlignment="1">
      <alignment horizontal="center" vertical="center" wrapText="1"/>
    </xf>
    <xf numFmtId="165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2" fontId="8" fillId="0" borderId="0" xfId="0" applyNumberFormat="1" applyFont="1"/>
    <xf numFmtId="165" fontId="6" fillId="0" borderId="1" xfId="2" quotePrefix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9" fillId="0" borderId="1" xfId="2" applyFont="1" applyFill="1" applyBorder="1" applyAlignment="1">
      <alignment horizontal="center" vertical="center" wrapText="1"/>
    </xf>
    <xf numFmtId="165" fontId="9" fillId="0" borderId="1" xfId="2" quotePrefix="1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E22" sqref="E22"/>
    </sheetView>
  </sheetViews>
  <sheetFormatPr defaultRowHeight="14.4" x14ac:dyDescent="0.3"/>
  <cols>
    <col min="1" max="1" width="19.44140625" customWidth="1"/>
    <col min="2" max="2" width="7.6640625" customWidth="1"/>
    <col min="3" max="3" width="10.109375" customWidth="1"/>
    <col min="4" max="6" width="10.44140625" customWidth="1"/>
    <col min="7" max="7" width="13" customWidth="1"/>
    <col min="8" max="8" width="14.33203125" customWidth="1"/>
    <col min="9" max="9" width="12.6640625" customWidth="1"/>
    <col min="10" max="10" width="12.88671875" customWidth="1"/>
    <col min="11" max="11" width="13.44140625" customWidth="1"/>
  </cols>
  <sheetData>
    <row r="1" spans="1:11" ht="54" customHeight="1" x14ac:dyDescent="0.3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8.25" customHeight="1" x14ac:dyDescent="0.3">
      <c r="A2" s="23" t="s">
        <v>11</v>
      </c>
      <c r="B2" s="24"/>
      <c r="C2" s="24"/>
      <c r="D2" s="25" t="s">
        <v>16</v>
      </c>
      <c r="E2" s="26"/>
      <c r="F2" s="26"/>
      <c r="G2" s="26"/>
      <c r="H2" s="26"/>
      <c r="I2" s="26"/>
      <c r="J2" s="26"/>
      <c r="K2" s="27"/>
    </row>
    <row r="3" spans="1:11" ht="33.450000000000003" customHeight="1" x14ac:dyDescent="0.3">
      <c r="A3" s="23" t="s">
        <v>12</v>
      </c>
      <c r="B3" s="24"/>
      <c r="C3" s="24"/>
      <c r="D3" s="28" t="s">
        <v>10</v>
      </c>
      <c r="E3" s="28"/>
      <c r="F3" s="28"/>
      <c r="G3" s="28"/>
      <c r="H3" s="28"/>
      <c r="I3" s="28"/>
      <c r="J3" s="28"/>
      <c r="K3" s="28"/>
    </row>
    <row r="4" spans="1:11" ht="49.2" customHeight="1" x14ac:dyDescent="0.3">
      <c r="A4" s="23" t="s">
        <v>13</v>
      </c>
      <c r="B4" s="24"/>
      <c r="C4" s="24"/>
      <c r="D4" s="29" t="s">
        <v>22</v>
      </c>
      <c r="E4" s="28"/>
      <c r="F4" s="28"/>
      <c r="G4" s="28"/>
      <c r="H4" s="28"/>
      <c r="I4" s="28"/>
      <c r="J4" s="28"/>
      <c r="K4" s="28"/>
    </row>
    <row r="5" spans="1:11" ht="49.2" customHeight="1" x14ac:dyDescent="0.3">
      <c r="A5" s="24" t="s">
        <v>0</v>
      </c>
      <c r="B5" s="24"/>
      <c r="C5" s="24"/>
      <c r="D5" s="32" t="s">
        <v>23</v>
      </c>
      <c r="E5" s="33"/>
      <c r="F5" s="33"/>
      <c r="G5" s="33"/>
      <c r="H5" s="33"/>
      <c r="I5" s="33"/>
      <c r="J5" s="33"/>
      <c r="K5" s="33"/>
    </row>
    <row r="6" spans="1:11" ht="28.5" customHeight="1" x14ac:dyDescent="0.3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  <c r="K6" s="19"/>
    </row>
    <row r="7" spans="1:11" ht="15.6" x14ac:dyDescent="0.3">
      <c r="A7" s="30" t="s">
        <v>1</v>
      </c>
      <c r="B7" s="30"/>
      <c r="C7" s="30"/>
      <c r="D7" s="30"/>
      <c r="E7" s="30"/>
      <c r="F7" s="6"/>
      <c r="G7" s="6"/>
      <c r="H7" s="6"/>
      <c r="I7" s="6"/>
      <c r="J7" s="6"/>
      <c r="K7" s="6"/>
    </row>
    <row r="8" spans="1:11" ht="47.25" customHeight="1" x14ac:dyDescent="0.3">
      <c r="A8" s="22" t="s">
        <v>7</v>
      </c>
      <c r="B8" s="22" t="s">
        <v>2</v>
      </c>
      <c r="C8" s="22" t="s">
        <v>3</v>
      </c>
      <c r="D8" s="22" t="s">
        <v>18</v>
      </c>
      <c r="E8" s="22"/>
      <c r="F8" s="22"/>
      <c r="G8" s="22" t="s">
        <v>4</v>
      </c>
      <c r="H8" s="22" t="s">
        <v>5</v>
      </c>
      <c r="I8" s="22" t="s">
        <v>9</v>
      </c>
      <c r="J8" s="22" t="s">
        <v>8</v>
      </c>
      <c r="K8" s="21" t="s">
        <v>6</v>
      </c>
    </row>
    <row r="9" spans="1:11" ht="39.15" customHeight="1" x14ac:dyDescent="0.3">
      <c r="A9" s="31"/>
      <c r="B9" s="22"/>
      <c r="C9" s="22"/>
      <c r="D9" s="1" t="s">
        <v>19</v>
      </c>
      <c r="E9" s="14" t="s">
        <v>20</v>
      </c>
      <c r="F9" s="14" t="s">
        <v>21</v>
      </c>
      <c r="G9" s="22"/>
      <c r="H9" s="22"/>
      <c r="I9" s="22"/>
      <c r="J9" s="22"/>
      <c r="K9" s="21"/>
    </row>
    <row r="10" spans="1:11" ht="39.15" customHeight="1" x14ac:dyDescent="0.3">
      <c r="A10" s="10" t="s">
        <v>16</v>
      </c>
      <c r="B10" s="7" t="s">
        <v>17</v>
      </c>
      <c r="C10" s="7">
        <v>1</v>
      </c>
      <c r="D10" s="2">
        <v>400</v>
      </c>
      <c r="E10" s="2">
        <v>420</v>
      </c>
      <c r="F10" s="9">
        <v>414</v>
      </c>
      <c r="G10" s="3">
        <f>SMALL(D10:F10,1)</f>
        <v>400</v>
      </c>
      <c r="H10" s="4">
        <f>ROUND(AVERAGE(D10:F10),2)</f>
        <v>411.33</v>
      </c>
      <c r="I10" s="4">
        <f>STDEV(D10:F10)</f>
        <v>10.263202878893768</v>
      </c>
      <c r="J10" s="5">
        <f>I10/H10*100</f>
        <v>2.4951262681773194</v>
      </c>
      <c r="K10" s="4">
        <f>G10*C10</f>
        <v>400</v>
      </c>
    </row>
    <row r="11" spans="1:11" x14ac:dyDescent="0.3">
      <c r="A11" s="6" t="s">
        <v>15</v>
      </c>
      <c r="B11" s="6"/>
      <c r="C11" s="6"/>
      <c r="D11" s="2"/>
      <c r="E11" s="2"/>
      <c r="F11" s="2"/>
      <c r="G11" s="6"/>
      <c r="H11" s="6"/>
      <c r="I11" s="6"/>
      <c r="J11" s="6"/>
      <c r="K11" s="8">
        <f>K10</f>
        <v>400</v>
      </c>
    </row>
    <row r="12" spans="1:11" x14ac:dyDescent="0.3">
      <c r="A12" s="16" t="s">
        <v>25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idden="1" x14ac:dyDescent="0.3">
      <c r="D15" s="11">
        <v>62541.93</v>
      </c>
      <c r="E15" s="11">
        <v>62723.73</v>
      </c>
      <c r="F15" s="12">
        <v>62905.54</v>
      </c>
    </row>
    <row r="16" spans="1:11" hidden="1" x14ac:dyDescent="0.3">
      <c r="D16" s="13">
        <f>D15*12</f>
        <v>750503.16</v>
      </c>
      <c r="E16" s="13">
        <f>E15*12</f>
        <v>752684.76</v>
      </c>
      <c r="F16" s="13">
        <f>F15*12</f>
        <v>754866.48</v>
      </c>
    </row>
  </sheetData>
  <mergeCells count="22">
    <mergeCell ref="D8:F8"/>
    <mergeCell ref="G8:G9"/>
    <mergeCell ref="H8:H9"/>
    <mergeCell ref="J8:J9"/>
    <mergeCell ref="A8:A9"/>
    <mergeCell ref="B8:B9"/>
    <mergeCell ref="A14:K14"/>
    <mergeCell ref="A12:K13"/>
    <mergeCell ref="A6:K6"/>
    <mergeCell ref="A1:K1"/>
    <mergeCell ref="K8:K9"/>
    <mergeCell ref="I8:I9"/>
    <mergeCell ref="A2:C2"/>
    <mergeCell ref="D2:K2"/>
    <mergeCell ref="A3:C3"/>
    <mergeCell ref="D3:K3"/>
    <mergeCell ref="A4:C4"/>
    <mergeCell ref="D4:K4"/>
    <mergeCell ref="A5:C5"/>
    <mergeCell ref="D5:K5"/>
    <mergeCell ref="A7:E7"/>
    <mergeCell ref="C8:C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ФГБУ РМНПЦ Росплазма ФМБА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Бадыкшанова Ольга Михайловна</cp:lastModifiedBy>
  <cp:lastPrinted>2026-06-02T08:24:35Z</cp:lastPrinted>
  <dcterms:created xsi:type="dcterms:W3CDTF">2022-01-19T11:20:17Z</dcterms:created>
  <dcterms:modified xsi:type="dcterms:W3CDTF">2026-06-24T13:49:14Z</dcterms:modified>
</cp:coreProperties>
</file>