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228" windowWidth="14808" windowHeight="789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7" i="1"/>
  <c r="H7"/>
  <c r="K7" s="1"/>
  <c r="J7" l="1"/>
  <c r="K8"/>
</calcChain>
</file>

<file path=xl/sharedStrings.xml><?xml version="1.0" encoding="utf-8"?>
<sst xmlns="http://schemas.openxmlformats.org/spreadsheetml/2006/main" count="22" uniqueCount="22">
  <si>
    <t>Ед. изм</t>
  </si>
  <si>
    <t>УТВЕРЖДАЮ</t>
  </si>
  <si>
    <t>Руководитель контрактной службы</t>
  </si>
  <si>
    <t>№ п/п</t>
  </si>
  <si>
    <t>Кол-во</t>
  </si>
  <si>
    <t>Источники ценовых предложений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</si>
  <si>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</si>
  <si>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</si>
  <si>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</si>
  <si>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</si>
  <si>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</si>
  <si>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__________________/А.Э. Стивенс/</t>
  </si>
  <si>
    <t>Расчет Н(М)ЦД по формуле:
v - количество (объем) закупаемого товара (работы, услуги);
n - количество значений, используемых в расчете;
i - номер источника ценовой информации;
             - цена единицы</t>
  </si>
  <si>
    <t xml:space="preserve">Наименование продукции </t>
  </si>
  <si>
    <t>Исполнитель:</t>
  </si>
  <si>
    <t>шт.</t>
  </si>
  <si>
    <t>_____________ 2026г.</t>
  </si>
  <si>
    <t>____________/Ключарева Т.А.</t>
  </si>
  <si>
    <t xml:space="preserve">3D-принтер Bambu Lab H2D Laser Full Combo 40W EU
PF003-M+SA007+SL002-EU
</t>
  </si>
  <si>
    <t>Источник№1       Коммерческое предложение № 86121 от 08.06.2026г.</t>
  </si>
  <si>
    <t>Источник №2     Коммерческое предложение б/н от 08.06.2026г.</t>
  </si>
  <si>
    <t>Источник№3     Счет № 3072126 от 12.05.2026г.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</si>
</sst>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8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85725</xdr:colOff>
      <xdr:row>0</xdr:row>
      <xdr:rowOff>0</xdr:rowOff>
    </xdr:from>
    <xdr:to>
      <xdr:col>10</xdr:col>
      <xdr:colOff>1343025</xdr:colOff>
      <xdr:row>0</xdr:row>
      <xdr:rowOff>3175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67675" y="3143250"/>
          <a:ext cx="12573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85725</xdr:colOff>
      <xdr:row>0</xdr:row>
      <xdr:rowOff>0</xdr:rowOff>
    </xdr:from>
    <xdr:to>
      <xdr:col>10</xdr:col>
      <xdr:colOff>1343025</xdr:colOff>
      <xdr:row>0</xdr:row>
      <xdr:rowOff>3175</xdr:rowOff>
    </xdr:to>
    <xdr:pic>
      <xdr:nvPicPr>
        <xdr:cNvPr id="16" name="Рисунок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77200" y="3143250"/>
          <a:ext cx="12573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85725</xdr:colOff>
      <xdr:row>5</xdr:row>
      <xdr:rowOff>1066800</xdr:rowOff>
    </xdr:from>
    <xdr:to>
      <xdr:col>9</xdr:col>
      <xdr:colOff>723900</xdr:colOff>
      <xdr:row>5</xdr:row>
      <xdr:rowOff>1409700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57950" y="2400300"/>
          <a:ext cx="6381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5</xdr:row>
      <xdr:rowOff>647700</xdr:rowOff>
    </xdr:from>
    <xdr:to>
      <xdr:col>8</xdr:col>
      <xdr:colOff>638175</xdr:colOff>
      <xdr:row>5</xdr:row>
      <xdr:rowOff>1085850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19750" y="1981200"/>
          <a:ext cx="609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104775</xdr:colOff>
      <xdr:row>5</xdr:row>
      <xdr:rowOff>1123950</xdr:rowOff>
    </xdr:from>
    <xdr:to>
      <xdr:col>10</xdr:col>
      <xdr:colOff>247650</xdr:colOff>
      <xdr:row>5</xdr:row>
      <xdr:rowOff>1333500</xdr:rowOff>
    </xdr:to>
    <xdr:pic>
      <xdr:nvPicPr>
        <xdr:cNvPr id="2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2457450"/>
          <a:ext cx="142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238125</xdr:colOff>
      <xdr:row>5</xdr:row>
      <xdr:rowOff>1647825</xdr:rowOff>
    </xdr:from>
    <xdr:to>
      <xdr:col>10</xdr:col>
      <xdr:colOff>1352550</xdr:colOff>
      <xdr:row>5</xdr:row>
      <xdr:rowOff>1651000</xdr:rowOff>
    </xdr:to>
    <xdr:pic>
      <xdr:nvPicPr>
        <xdr:cNvPr id="26" name="Рисунок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67600" y="2971800"/>
          <a:ext cx="1114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5</xdr:row>
      <xdr:rowOff>1619250</xdr:rowOff>
    </xdr:from>
    <xdr:to>
      <xdr:col>10</xdr:col>
      <xdr:colOff>1631203</xdr:colOff>
      <xdr:row>5</xdr:row>
      <xdr:rowOff>1624013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248525" y="2952750"/>
          <a:ext cx="1612153" cy="1588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5</xdr:row>
      <xdr:rowOff>1543050</xdr:rowOff>
    </xdr:from>
    <xdr:to>
      <xdr:col>10</xdr:col>
      <xdr:colOff>1669303</xdr:colOff>
      <xdr:row>5</xdr:row>
      <xdr:rowOff>1547813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286625" y="2876550"/>
          <a:ext cx="1612153" cy="1588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5</xdr:row>
      <xdr:rowOff>1685925</xdr:rowOff>
    </xdr:from>
    <xdr:to>
      <xdr:col>10</xdr:col>
      <xdr:colOff>1669303</xdr:colOff>
      <xdr:row>5</xdr:row>
      <xdr:rowOff>1690688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286625" y="2971800"/>
          <a:ext cx="1612153" cy="1588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5</xdr:row>
      <xdr:rowOff>1638300</xdr:rowOff>
    </xdr:from>
    <xdr:to>
      <xdr:col>11</xdr:col>
      <xdr:colOff>2428</xdr:colOff>
      <xdr:row>5</xdr:row>
      <xdr:rowOff>1643063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05675" y="2971800"/>
          <a:ext cx="1612153" cy="1588"/>
        </a:xfrm>
        <a:prstGeom prst="rect">
          <a:avLst/>
        </a:prstGeom>
      </xdr:spPr>
    </xdr:pic>
    <xdr:clientData/>
  </xdr:twoCellAnchor>
  <xdr:twoCellAnchor editAs="oneCell">
    <xdr:from>
      <xdr:col>10</xdr:col>
      <xdr:colOff>34925</xdr:colOff>
      <xdr:row>5</xdr:row>
      <xdr:rowOff>1563687</xdr:rowOff>
    </xdr:from>
    <xdr:to>
      <xdr:col>10</xdr:col>
      <xdr:colOff>1651000</xdr:colOff>
      <xdr:row>5</xdr:row>
      <xdr:rowOff>1843088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504113" y="2992437"/>
          <a:ext cx="1616075" cy="279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zoomScale="120" zoomScaleNormal="120" workbookViewId="0">
      <selection activeCell="J10" sqref="J10"/>
    </sheetView>
  </sheetViews>
  <sheetFormatPr defaultRowHeight="14.4"/>
  <cols>
    <col min="1" max="1" width="5.88671875" customWidth="1"/>
    <col min="2" max="2" width="25.109375" customWidth="1"/>
    <col min="3" max="3" width="6.5546875" customWidth="1"/>
    <col min="4" max="4" width="7.109375" customWidth="1"/>
    <col min="5" max="5" width="12.5546875" customWidth="1"/>
    <col min="6" max="6" width="13" customWidth="1"/>
    <col min="7" max="7" width="12.5546875" customWidth="1"/>
    <col min="8" max="8" width="10.6640625" customWidth="1"/>
    <col min="9" max="9" width="10" customWidth="1"/>
    <col min="10" max="10" width="11.88671875" customWidth="1"/>
    <col min="11" max="11" width="25.33203125" customWidth="1"/>
  </cols>
  <sheetData>
    <row r="1" spans="1:11">
      <c r="A1" s="1"/>
      <c r="B1" s="1"/>
      <c r="C1" s="1"/>
      <c r="D1" s="1"/>
      <c r="E1" s="1"/>
      <c r="F1" s="11"/>
      <c r="G1" s="11"/>
      <c r="H1" s="24" t="s">
        <v>1</v>
      </c>
      <c r="I1" s="24"/>
      <c r="J1" s="24"/>
      <c r="K1" s="24"/>
    </row>
    <row r="2" spans="1:11" ht="15.75" customHeight="1">
      <c r="A2" s="1"/>
      <c r="B2" s="1"/>
      <c r="C2" s="1"/>
      <c r="D2" s="1"/>
      <c r="E2" s="1"/>
      <c r="F2" s="11"/>
      <c r="G2" s="11"/>
      <c r="H2" s="25" t="s">
        <v>2</v>
      </c>
      <c r="I2" s="25"/>
      <c r="J2" s="25"/>
      <c r="K2" s="25"/>
    </row>
    <row r="3" spans="1:11" ht="15.75" customHeight="1">
      <c r="A3" s="1"/>
      <c r="B3" s="1"/>
      <c r="C3" s="1"/>
      <c r="D3" s="1"/>
      <c r="E3" s="1"/>
      <c r="F3" s="25"/>
      <c r="G3" s="25"/>
      <c r="H3" s="25"/>
      <c r="I3" s="26" t="s">
        <v>11</v>
      </c>
      <c r="J3" s="26"/>
      <c r="K3" s="26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51" customHeight="1">
      <c r="A5" s="16" t="s">
        <v>3</v>
      </c>
      <c r="B5" s="16" t="s">
        <v>13</v>
      </c>
      <c r="C5" s="17" t="s">
        <v>0</v>
      </c>
      <c r="D5" s="17" t="s">
        <v>4</v>
      </c>
      <c r="E5" s="20" t="s">
        <v>5</v>
      </c>
      <c r="F5" s="21"/>
      <c r="G5" s="22"/>
      <c r="H5" s="19" t="s">
        <v>6</v>
      </c>
      <c r="I5" s="19"/>
      <c r="J5" s="19"/>
      <c r="K5" s="2" t="s">
        <v>7</v>
      </c>
    </row>
    <row r="6" spans="1:11" ht="154.5" customHeight="1">
      <c r="A6" s="17"/>
      <c r="B6" s="17"/>
      <c r="C6" s="18"/>
      <c r="D6" s="18"/>
      <c r="E6" s="14" t="s">
        <v>21</v>
      </c>
      <c r="F6" s="14" t="s">
        <v>20</v>
      </c>
      <c r="G6" s="14" t="s">
        <v>19</v>
      </c>
      <c r="H6" s="3" t="s">
        <v>8</v>
      </c>
      <c r="I6" s="3" t="s">
        <v>9</v>
      </c>
      <c r="J6" s="4" t="s">
        <v>10</v>
      </c>
      <c r="K6" s="5" t="s">
        <v>12</v>
      </c>
    </row>
    <row r="7" spans="1:11" ht="45" customHeight="1">
      <c r="A7" s="10">
        <v>1</v>
      </c>
      <c r="B7" s="15" t="s">
        <v>18</v>
      </c>
      <c r="C7" s="13" t="s">
        <v>15</v>
      </c>
      <c r="D7" s="10">
        <v>1</v>
      </c>
      <c r="E7" s="6">
        <v>369900</v>
      </c>
      <c r="F7" s="6">
        <v>420000</v>
      </c>
      <c r="G7" s="6">
        <v>440000</v>
      </c>
      <c r="H7" s="7">
        <f>ROUND(AVERAGE(E7:G7),2)</f>
        <v>409966.67</v>
      </c>
      <c r="I7" s="8">
        <f>SQRT(VAR(E7:G7))</f>
        <v>36110.986324570717</v>
      </c>
      <c r="J7" s="8">
        <f t="shared" ref="J7" si="0">I7/H7*100</f>
        <v>8.8082736883392787</v>
      </c>
      <c r="K7" s="7">
        <f t="shared" ref="K7" si="1">ROUND(H7*D7,2)</f>
        <v>409966.67</v>
      </c>
    </row>
    <row r="8" spans="1:11">
      <c r="K8" s="9">
        <f>SUM(K7:K7)</f>
        <v>409966.67</v>
      </c>
    </row>
    <row r="9" spans="1:11">
      <c r="B9" s="12" t="s">
        <v>14</v>
      </c>
    </row>
    <row r="10" spans="1:11">
      <c r="B10" s="23" t="s">
        <v>17</v>
      </c>
      <c r="C10" s="23"/>
    </row>
    <row r="11" spans="1:11">
      <c r="B11" s="12" t="s">
        <v>16</v>
      </c>
    </row>
  </sheetData>
  <mergeCells count="11">
    <mergeCell ref="B10:C10"/>
    <mergeCell ref="H1:K1"/>
    <mergeCell ref="H2:K2"/>
    <mergeCell ref="F3:H3"/>
    <mergeCell ref="I3:K3"/>
    <mergeCell ref="A5:A6"/>
    <mergeCell ref="B5:B6"/>
    <mergeCell ref="C5:C6"/>
    <mergeCell ref="D5:D6"/>
    <mergeCell ref="H5:J5"/>
    <mergeCell ref="E5:G5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2026-06-23T06:05:35Z</dcterms:modified>
</cp:coreProperties>
</file>