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Управление материально-технического обеспечения\Отдел организации закупок\ОТДЕЛ ЗАКУПОК\ЗАКУПКИ 2026\Договоры до 600 тыс 44-ФЗ\Договор ___ Цилиндровые механизмы\СЗ + ТЗ + НМЦК\"/>
    </mc:Choice>
  </mc:AlternateContent>
  <xr:revisionPtr revIDLastSave="0" documentId="13_ncr:1_{0E0DF1C8-C543-47A3-A6BC-C75EA5F828B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definedNames>
    <definedName name="_xlnm.Print_Area" localSheetId="0">'1'!$A$1:$L$12</definedName>
  </definedNames>
  <calcPr calcId="191029" fullPrecision="0"/>
</workbook>
</file>

<file path=xl/calcChain.xml><?xml version="1.0" encoding="utf-8"?>
<calcChain xmlns="http://schemas.openxmlformats.org/spreadsheetml/2006/main">
  <c r="I5" i="1" l="1"/>
  <c r="I4" i="1"/>
  <c r="L5" i="1" l="1"/>
  <c r="J5" i="1"/>
  <c r="K5" i="1" l="1"/>
  <c r="L4" i="1"/>
  <c r="L6" i="1" s="1"/>
  <c r="J4" i="1" l="1"/>
  <c r="K4" i="1" s="1"/>
</calcChain>
</file>

<file path=xl/sharedStrings.xml><?xml version="1.0" encoding="utf-8"?>
<sst xmlns="http://schemas.openxmlformats.org/spreadsheetml/2006/main" count="25" uniqueCount="23">
  <si>
    <t>№ п/п</t>
  </si>
  <si>
    <t>Кол-во</t>
  </si>
  <si>
    <t>Ед. Изм.</t>
  </si>
  <si>
    <t>Среднее квадратичное отклонение</t>
  </si>
  <si>
    <t>Коэффициент вариации, %</t>
  </si>
  <si>
    <t>Наименование услуг / Характеристика услуг</t>
  </si>
  <si>
    <t>ИТОГО:</t>
  </si>
  <si>
    <t>Ценовая информация</t>
  </si>
  <si>
    <t>Код по ОКПД</t>
  </si>
  <si>
    <t>шт.</t>
  </si>
  <si>
    <r>
      <rPr>
        <b/>
        <sz val="12"/>
        <color theme="1"/>
        <rFont val="Times New Roman"/>
        <family val="1"/>
        <charset val="204"/>
      </rPr>
      <t>Метод обоснования начальной (максимальной) цены - метод сопоставимых рыночных цен.</t>
    </r>
    <r>
      <rPr>
        <sz val="12"/>
        <color theme="1"/>
        <rFont val="Times New Roman"/>
        <family val="1"/>
        <charset val="204"/>
      </rPr>
      <t xml:space="preserve">
Определение и обоснование начальной максимальной цены контракта, цены контракта, заключаемого с единственным поставщиком осуществляется на основании и в соответствии со ст. 22 Федерального закона от 05.04.2013 № 44-ФЗ «О контрактной системе в сфере закупок товаров, работ, услуг для обеспечения государственных и муниципальных нужд»,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
При определении начальной максимальной цены контракта используются данные о ценовой информации, полученные из поступивших ценовых предложений.
1. Для определения средней величины единиц(ы) товара (работ, услуг) по ценовым предложениям в расчет принимаются не менее 3 (трех) значений поступивших ценовых предложений, отвечающих критериям отбора. 
Средняя величина цены единиц(ы) товара (работ, услуг), полученная на основании анализа поступивших коммерческих предложений определяется по формуле:
&lt;Ц&gt; - средняя величина цены единиц(ы) товара (работ, услуг), полученная на основании анализа поступивших коммерческих предложений 
Ц i - цена единиц(ы) товара (работ, услуг), указанная в источнике с номером i;
n - количество значений, используемых в расчете.
2. В целях определения однородности совокупности значений выявленных цен, используемых в расчете НМЦК определяется коэффициент вариации цены. Коэффициент вариации цены определяется по следующей формуле:
 , где:
V - коэффициент вариации; 
  - среднее квадратичное отклонение;
  - цена единиц (ы) товара (работ, услуги), указанная в источнике с номером i;
&lt;ц&gt; - средняя величина цены единицы товара, работ, услуг;
n - количество значений, используемых в расчете.
  Совокупность значений, используемых в расчете, при определении НМЦК считается неоднородной, если коэффициент вариации цены превышает 33%. Если коэффициент вариации превышает 33%, проводится дополнительное исследование по средствам увеличения количества ценовой информации, используемой в расчетах либо исключения цен, выбивающихся из выборки величиной значения.
                                                                        </t>
    </r>
  </si>
  <si>
    <t>Леханова Т.М.</t>
  </si>
  <si>
    <t>Расчет начальной (максимальной) цены контракта на поставку цилиндровых механизмов для нужд ФГБУ «НМИЦ РК» Минздрава России</t>
  </si>
  <si>
    <t>Цилиндровый механизм с вертушкой 30+10+30 мм хром 5 кл.</t>
  </si>
  <si>
    <t>25.72.12.110-00000003</t>
  </si>
  <si>
    <t>Ценовая информация 
(в руб), вх. № 94/25 от 13.05.2026</t>
  </si>
  <si>
    <t>Ценовая информация 
(в руб), вх. № б/н от 13.05.2026</t>
  </si>
  <si>
    <t>Ценовая информация 
(в руб), вх. № 73 от 13.05.2026</t>
  </si>
  <si>
    <t>Ведущий специалист по закупкам</t>
  </si>
  <si>
    <r>
      <t xml:space="preserve">Начальная (максимальная) цена контракта на поставку цилиндровых механизмов для нужд ФГБУ «НМИЦ РК» Минздрава России составляет - </t>
    </r>
    <r>
      <rPr>
        <b/>
        <sz val="12"/>
        <color theme="1"/>
        <rFont val="Times New Roman"/>
        <family val="1"/>
        <charset val="204"/>
      </rPr>
      <t>154 140,00 руб.</t>
    </r>
  </si>
  <si>
    <t>Наименьшая цена за единицу измерения (в рублях)</t>
  </si>
  <si>
    <t>Наименьшая стоимость товара/услуги (в рублях)</t>
  </si>
  <si>
    <t>Цилиндровый механизм с вертушкой 25+10+25 мм, хром 5 кл.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</si>
</sst>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3" fillId="2" borderId="0" xfId="0" applyFont="1" applyFill="1" applyAlignment="1">
      <alignment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11" xfId="3" xr:uid="{00000000-0005-0000-0000-000002000000}"/>
    <cellStyle name="Обычный 4 4" xfId="2" xr:uid="{00000000-0005-0000-0000-000003000000}"/>
    <cellStyle name="Обычный 9" xfId="1" xr:uid="{00000000-0005-0000-0000-000004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"/>
  <sheetViews>
    <sheetView tabSelected="1" view="pageBreakPreview" zoomScale="89" zoomScaleNormal="89" zoomScaleSheetLayoutView="89" workbookViewId="0">
      <selection activeCell="A8" sqref="A8:L11"/>
    </sheetView>
  </sheetViews>
  <sheetFormatPr defaultRowHeight="15.75" x14ac:dyDescent="0.25"/>
  <cols>
    <col min="1" max="1" width="4.85546875" style="1" customWidth="1"/>
    <col min="2" max="2" width="16.7109375" style="1" customWidth="1"/>
    <col min="3" max="3" width="42" style="1" customWidth="1"/>
    <col min="4" max="4" width="7.7109375" style="1" customWidth="1"/>
    <col min="5" max="5" width="9.140625" style="1" customWidth="1"/>
    <col min="6" max="6" width="18.85546875" style="1" customWidth="1"/>
    <col min="7" max="8" width="18" style="1" customWidth="1"/>
    <col min="9" max="9" width="15" style="1" customWidth="1"/>
    <col min="10" max="10" width="16" style="1" customWidth="1"/>
    <col min="11" max="11" width="15.42578125" style="1" customWidth="1"/>
    <col min="12" max="12" width="17.7109375" style="1" customWidth="1"/>
    <col min="13" max="13" width="9.140625" style="1"/>
    <col min="14" max="14" width="12.85546875" style="1" bestFit="1" customWidth="1"/>
    <col min="15" max="16" width="9.140625" style="1"/>
    <col min="17" max="17" width="11.85546875" style="1" bestFit="1" customWidth="1"/>
    <col min="18" max="16384" width="9.140625" style="1"/>
  </cols>
  <sheetData>
    <row r="1" spans="1:14" ht="36" customHeight="1" x14ac:dyDescent="0.25">
      <c r="A1" s="22" t="s">
        <v>12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4" ht="27.75" customHeight="1" x14ac:dyDescent="0.25">
      <c r="A2" s="20" t="s">
        <v>0</v>
      </c>
      <c r="B2" s="23" t="s">
        <v>8</v>
      </c>
      <c r="C2" s="23" t="s">
        <v>5</v>
      </c>
      <c r="D2" s="23" t="s">
        <v>2</v>
      </c>
      <c r="E2" s="23" t="s">
        <v>1</v>
      </c>
      <c r="F2" s="25" t="s">
        <v>7</v>
      </c>
      <c r="G2" s="26"/>
      <c r="H2" s="27"/>
      <c r="I2" s="20" t="s">
        <v>20</v>
      </c>
      <c r="J2" s="20" t="s">
        <v>3</v>
      </c>
      <c r="K2" s="20" t="s">
        <v>4</v>
      </c>
      <c r="L2" s="20" t="s">
        <v>21</v>
      </c>
    </row>
    <row r="3" spans="1:14" ht="67.5" customHeight="1" x14ac:dyDescent="0.25">
      <c r="A3" s="21"/>
      <c r="B3" s="23"/>
      <c r="C3" s="23"/>
      <c r="D3" s="23"/>
      <c r="E3" s="23"/>
      <c r="F3" s="10" t="s">
        <v>15</v>
      </c>
      <c r="G3" s="10" t="s">
        <v>16</v>
      </c>
      <c r="H3" s="10" t="s">
        <v>17</v>
      </c>
      <c r="I3" s="21"/>
      <c r="J3" s="21"/>
      <c r="K3" s="21"/>
      <c r="L3" s="21"/>
    </row>
    <row r="4" spans="1:14" s="4" customFormat="1" ht="42" customHeight="1" x14ac:dyDescent="0.25">
      <c r="A4" s="16">
        <v>1</v>
      </c>
      <c r="B4" s="12" t="s">
        <v>14</v>
      </c>
      <c r="C4" s="15" t="s">
        <v>13</v>
      </c>
      <c r="D4" s="7" t="s">
        <v>9</v>
      </c>
      <c r="E4" s="8">
        <v>20</v>
      </c>
      <c r="F4" s="2">
        <v>849</v>
      </c>
      <c r="G4" s="2">
        <v>925.41</v>
      </c>
      <c r="H4" s="2">
        <v>959.37</v>
      </c>
      <c r="I4" s="3">
        <f>F4</f>
        <v>849</v>
      </c>
      <c r="J4" s="3">
        <f>STDEV(F4:H4)</f>
        <v>56.53</v>
      </c>
      <c r="K4" s="3">
        <f t="shared" ref="K4:K5" si="0">J4/I4*100</f>
        <v>6.66</v>
      </c>
      <c r="L4" s="3">
        <f>E4*I4</f>
        <v>16980</v>
      </c>
      <c r="N4" s="5"/>
    </row>
    <row r="5" spans="1:14" s="4" customFormat="1" ht="42" customHeight="1" x14ac:dyDescent="0.25">
      <c r="A5" s="17">
        <v>2</v>
      </c>
      <c r="B5" s="12" t="s">
        <v>14</v>
      </c>
      <c r="C5" s="15" t="s">
        <v>22</v>
      </c>
      <c r="D5" s="7" t="s">
        <v>9</v>
      </c>
      <c r="E5" s="8">
        <v>180</v>
      </c>
      <c r="F5" s="2">
        <v>762</v>
      </c>
      <c r="G5" s="2">
        <v>830.58</v>
      </c>
      <c r="H5" s="2">
        <v>861.06</v>
      </c>
      <c r="I5" s="3">
        <f>F5</f>
        <v>762</v>
      </c>
      <c r="J5" s="3">
        <f>STDEV(F5:H5)</f>
        <v>50.74</v>
      </c>
      <c r="K5" s="3">
        <f t="shared" si="0"/>
        <v>6.66</v>
      </c>
      <c r="L5" s="3">
        <f>E5*I5</f>
        <v>137160</v>
      </c>
      <c r="N5" s="5"/>
    </row>
    <row r="6" spans="1:14" s="9" customFormat="1" x14ac:dyDescent="0.25">
      <c r="A6" s="11"/>
      <c r="B6" s="13"/>
      <c r="C6" s="14" t="s">
        <v>6</v>
      </c>
      <c r="D6" s="13"/>
      <c r="E6" s="13"/>
      <c r="F6" s="6"/>
      <c r="G6" s="6"/>
      <c r="H6" s="6"/>
      <c r="I6" s="6"/>
      <c r="J6" s="6"/>
      <c r="K6" s="6"/>
      <c r="L6" s="6">
        <f>SUM(L4:L5)</f>
        <v>154140</v>
      </c>
    </row>
    <row r="7" spans="1:14" ht="46.5" customHeight="1" x14ac:dyDescent="0.25">
      <c r="A7" s="24" t="s">
        <v>19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4" ht="153.75" customHeight="1" x14ac:dyDescent="0.25">
      <c r="A8" s="19" t="s">
        <v>10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4" ht="102.75" customHeight="1" x14ac:dyDescent="0.2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4" ht="49.5" customHeight="1" x14ac:dyDescent="0.2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4" ht="78" customHeight="1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4" ht="26.25" customHeight="1" x14ac:dyDescent="0.25">
      <c r="B12" s="18" t="s">
        <v>18</v>
      </c>
      <c r="C12" s="18"/>
      <c r="F12" s="1" t="s">
        <v>11</v>
      </c>
    </row>
  </sheetData>
  <mergeCells count="14">
    <mergeCell ref="B12:C12"/>
    <mergeCell ref="A8:L11"/>
    <mergeCell ref="A2:A3"/>
    <mergeCell ref="A1:L1"/>
    <mergeCell ref="B2:B3"/>
    <mergeCell ref="K2:K3"/>
    <mergeCell ref="L2:L3"/>
    <mergeCell ref="C2:C3"/>
    <mergeCell ref="D2:D3"/>
    <mergeCell ref="I2:I3"/>
    <mergeCell ref="J2:J3"/>
    <mergeCell ref="E2:E3"/>
    <mergeCell ref="A7:L7"/>
    <mergeCell ref="F2:H2"/>
  </mergeCells>
  <conditionalFormatting sqref="K4:K6">
    <cfRule type="cellIs" dxfId="0" priority="5" operator="greaterThan">
      <formula>33</formula>
    </cfRule>
  </conditionalFormatting>
  <pageMargins left="0.23622047244094491" right="0.23622047244094491" top="0.19685039370078741" bottom="0.15748031496062992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lastModifiedBy>Леханова Татьяна Михайловна</cp:lastModifiedBy>
  <cp:lastPrinted>2026-05-19T16:45:19Z</cp:lastPrinted>
  <dcterms:created xsi:type="dcterms:W3CDTF">2014-08-07T07:50:06Z</dcterms:created>
  <dcterms:modified xsi:type="dcterms:W3CDTF">2026-05-29T09:10:24Z</dcterms:modified>
</cp:coreProperties>
</file>