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нь\Поставка хоз товаров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  <c r="I4" i="3" l="1"/>
  <c r="G33" i="2"/>
  <c r="F33" i="2"/>
  <c r="E33" i="2"/>
  <c r="H4" i="3" l="1"/>
  <c r="J4" i="3" s="1"/>
  <c r="G4" i="3"/>
  <c r="K4" i="3" s="1"/>
</calcChain>
</file>

<file path=xl/sharedStrings.xml><?xml version="1.0" encoding="utf-8"?>
<sst xmlns="http://schemas.openxmlformats.org/spreadsheetml/2006/main" count="28" uniqueCount="28">
  <si>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</si>
  <si>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</si>
  <si>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</si>
  <si>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</si>
  <si>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</si>
  <si>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</si>
  <si>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</si>
  <si>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</si>
  <si>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</si>
  <si>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</si>
  <si>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</si>
  <si>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</si>
  <si>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</si>
  <si>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</si>
  <si>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</si>
  <si>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Система обнаружения вторжений ПАК ViPNet IDS NS100 3.х сеть 2029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</si>
  <si>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</si>
  <si>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</si>
  <si>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шт</t>
  </si>
  <si>
    <t>Организация 1</t>
  </si>
  <si>
    <t>Организация 2</t>
  </si>
  <si>
    <t>Организация 3</t>
  </si>
  <si>
    <t xml:space="preserve">В соответствии со спецификации </t>
  </si>
  <si>
    <t>Поставка хозяйственных товаров</t>
  </si>
  <si>
    <t>Согласно расчету начальная (максимальная) цена контракта составляет 6608,00 (Шесть тысяч шестьсот восемь рублей 00 копеек)</t>
  </si>
  <si>
    <t>Средство для мытья пола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</si>
  <si>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6608,00 руб. </t>
  </si>
  <si>
    <t>Дата подготовки обоснования НМЦК: 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</si>
</sst>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115" zoomScaleNormal="115" workbookViewId="0">
      <selection activeCell="L5" sqref="L5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5" width="15.7109375" customWidth="1"/>
    <col min="6" max="6" width="15.28515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36" customHeight="1" x14ac:dyDescent="0.25">
      <c r="A2" s="25" t="s">
        <v>12</v>
      </c>
      <c r="B2" s="26"/>
      <c r="C2" s="26"/>
      <c r="D2" s="27" t="s">
        <v>23</v>
      </c>
      <c r="E2" s="28"/>
      <c r="F2" s="28"/>
      <c r="G2" s="28"/>
      <c r="H2" s="28"/>
      <c r="I2" s="28"/>
      <c r="J2" s="28"/>
      <c r="K2" s="29"/>
    </row>
    <row r="3" spans="1:15" ht="37.15" customHeight="1" x14ac:dyDescent="0.25">
      <c r="A3" s="25" t="s">
        <v>13</v>
      </c>
      <c r="B3" s="26"/>
      <c r="C3" s="26"/>
      <c r="D3" s="30" t="s">
        <v>22</v>
      </c>
      <c r="E3" s="30"/>
      <c r="F3" s="30"/>
      <c r="G3" s="30"/>
      <c r="H3" s="30"/>
      <c r="I3" s="30"/>
      <c r="J3" s="30"/>
      <c r="K3" s="30"/>
    </row>
    <row r="4" spans="1:15" ht="53.25" customHeight="1" x14ac:dyDescent="0.25">
      <c r="A4" s="25" t="s">
        <v>14</v>
      </c>
      <c r="B4" s="26"/>
      <c r="C4" s="26"/>
      <c r="D4" s="31" t="s">
        <v>17</v>
      </c>
      <c r="E4" s="30"/>
      <c r="F4" s="30"/>
      <c r="G4" s="30"/>
      <c r="H4" s="30"/>
      <c r="I4" s="30"/>
      <c r="J4" s="30"/>
      <c r="K4" s="30"/>
    </row>
    <row r="5" spans="1:15" ht="49.15" customHeight="1" x14ac:dyDescent="0.25">
      <c r="A5" s="26" t="s">
        <v>0</v>
      </c>
      <c r="B5" s="26"/>
      <c r="C5" s="26"/>
      <c r="D5" s="27" t="s">
        <v>24</v>
      </c>
      <c r="E5" s="28"/>
      <c r="F5" s="28"/>
      <c r="G5" s="28"/>
      <c r="H5" s="28"/>
      <c r="I5" s="28"/>
      <c r="J5" s="28"/>
      <c r="K5" s="29"/>
    </row>
    <row r="6" spans="1:15" ht="21.6" customHeight="1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13" t="s">
        <v>1</v>
      </c>
      <c r="B8" s="13"/>
      <c r="C8" s="13"/>
      <c r="D8" s="13"/>
      <c r="E8" s="13"/>
      <c r="F8" s="5"/>
      <c r="G8" s="5"/>
      <c r="H8" s="5"/>
      <c r="I8" s="5"/>
      <c r="J8" s="5"/>
      <c r="K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12" t="s">
        <v>8</v>
      </c>
      <c r="B10" s="12" t="s">
        <v>2</v>
      </c>
      <c r="C10" s="12" t="s">
        <v>3</v>
      </c>
      <c r="D10" s="12" t="s">
        <v>7</v>
      </c>
      <c r="E10" s="12"/>
      <c r="F10" s="12"/>
      <c r="G10" s="12" t="s">
        <v>4</v>
      </c>
      <c r="H10" s="12" t="s">
        <v>5</v>
      </c>
      <c r="I10" s="12" t="s">
        <v>10</v>
      </c>
      <c r="J10" s="12" t="s">
        <v>9</v>
      </c>
      <c r="K10" s="24" t="s">
        <v>6</v>
      </c>
    </row>
    <row r="11" spans="1:15" ht="51" customHeight="1" x14ac:dyDescent="0.25">
      <c r="A11" s="14"/>
      <c r="B11" s="12"/>
      <c r="C11" s="12"/>
      <c r="D11" s="1" t="s">
        <v>19</v>
      </c>
      <c r="E11" s="1" t="s">
        <v>20</v>
      </c>
      <c r="F11" s="1" t="s">
        <v>21</v>
      </c>
      <c r="G11" s="12"/>
      <c r="H11" s="12"/>
      <c r="I11" s="12"/>
      <c r="J11" s="12"/>
      <c r="K11" s="24"/>
    </row>
    <row r="12" spans="1:15" ht="18" customHeight="1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7"/>
      <c r="K12" s="11"/>
    </row>
    <row r="13" spans="1:15" ht="28.15" customHeight="1" x14ac:dyDescent="0.25">
      <c r="A13" s="1" t="s">
        <v>25</v>
      </c>
      <c r="B13" s="1" t="s">
        <v>18</v>
      </c>
      <c r="C13" s="1">
        <v>70</v>
      </c>
      <c r="D13" s="10">
        <v>94.4</v>
      </c>
      <c r="E13" s="10">
        <v>139</v>
      </c>
      <c r="F13" s="10">
        <v>147</v>
      </c>
      <c r="G13" s="2">
        <f>SMALL(D13:F13,1)</f>
        <v>94.4</v>
      </c>
      <c r="H13" s="3">
        <f>ROUND(AVERAGE(D13:F13),2)</f>
        <v>126.8</v>
      </c>
      <c r="I13" s="3">
        <f>STDEV(D13:F13)</f>
        <v>28.342900345589253</v>
      </c>
      <c r="J13" s="4">
        <f t="shared" ref="J13" si="0">I13/H13*100</f>
        <v>22.352445067499414</v>
      </c>
      <c r="K13" s="8">
        <f>G13*C13</f>
        <v>6608</v>
      </c>
    </row>
    <row r="14" spans="1:15" ht="28.35" customHeight="1" x14ac:dyDescent="0.25">
      <c r="A14" s="18" t="s">
        <v>26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7"/>
      <c r="M14" s="7"/>
      <c r="N14" s="7"/>
      <c r="O14" s="7"/>
    </row>
    <row r="15" spans="1:15" ht="4.1500000000000004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M15" s="7"/>
      <c r="N15" s="7"/>
      <c r="O15" s="7"/>
    </row>
    <row r="16" spans="1:15" ht="24.75" customHeight="1" x14ac:dyDescent="0.25">
      <c r="M16" s="7"/>
      <c r="N16" s="7"/>
      <c r="O16" s="7"/>
    </row>
    <row r="19" spans="13:15" x14ac:dyDescent="0.25">
      <c r="M19" s="7"/>
      <c r="N19" s="7"/>
      <c r="O19" s="7"/>
    </row>
  </sheetData>
  <mergeCells count="22"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  <mergeCell ref="J10:J11"/>
    <mergeCell ref="A8:E8"/>
    <mergeCell ref="C10:C11"/>
    <mergeCell ref="A10:A11"/>
    <mergeCell ref="B10:B11"/>
    <mergeCell ref="H10:H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G33"/>
  <sheetViews>
    <sheetView workbookViewId="0">
      <selection activeCell="G35" sqref="G35"/>
    </sheetView>
  </sheetViews>
  <sheetFormatPr defaultRowHeight="15" x14ac:dyDescent="0.25"/>
  <cols>
    <col min="5" max="5" width="13.42578125" customWidth="1"/>
    <col min="6" max="6" width="15.42578125" customWidth="1"/>
    <col min="7" max="7" width="13.42578125" customWidth="1"/>
  </cols>
  <sheetData>
    <row r="23" spans="5:7" x14ac:dyDescent="0.25">
      <c r="E23" s="6">
        <v>24300</v>
      </c>
      <c r="F23" s="6">
        <v>36000</v>
      </c>
      <c r="G23" s="6">
        <v>64800</v>
      </c>
    </row>
    <row r="24" spans="5:7" x14ac:dyDescent="0.25">
      <c r="E24" s="6">
        <v>24300</v>
      </c>
      <c r="F24" s="6">
        <v>36000</v>
      </c>
      <c r="G24" s="6">
        <v>64800</v>
      </c>
    </row>
    <row r="25" spans="5:7" x14ac:dyDescent="0.25">
      <c r="E25" s="6">
        <v>24300</v>
      </c>
      <c r="F25" s="6">
        <v>36000</v>
      </c>
      <c r="G25" s="6">
        <v>64800</v>
      </c>
    </row>
    <row r="26" spans="5:7" x14ac:dyDescent="0.25">
      <c r="E26" s="6">
        <v>24300</v>
      </c>
      <c r="F26" s="6">
        <v>36000</v>
      </c>
      <c r="G26" s="6">
        <v>64800</v>
      </c>
    </row>
    <row r="27" spans="5:7" x14ac:dyDescent="0.25">
      <c r="E27" s="6">
        <v>24300</v>
      </c>
      <c r="F27" s="6">
        <v>36000</v>
      </c>
      <c r="G27" s="6">
        <v>64800</v>
      </c>
    </row>
    <row r="28" spans="5:7" x14ac:dyDescent="0.25">
      <c r="E28" s="6">
        <v>24300</v>
      </c>
      <c r="F28" s="6">
        <v>36000</v>
      </c>
      <c r="G28" s="6">
        <v>64800</v>
      </c>
    </row>
    <row r="29" spans="5:7" x14ac:dyDescent="0.25">
      <c r="E29" s="6">
        <v>24300</v>
      </c>
      <c r="F29" s="6">
        <v>36000</v>
      </c>
      <c r="G29" s="6">
        <v>64800</v>
      </c>
    </row>
    <row r="30" spans="5:7" x14ac:dyDescent="0.25">
      <c r="E30" s="6">
        <v>24300</v>
      </c>
      <c r="F30" s="6">
        <v>36000</v>
      </c>
      <c r="G30" s="6">
        <v>64800</v>
      </c>
    </row>
    <row r="31" spans="5:7" x14ac:dyDescent="0.25">
      <c r="E31" s="6">
        <v>158220</v>
      </c>
      <c r="F31">
        <v>51300</v>
      </c>
      <c r="G31" s="6">
        <v>108000</v>
      </c>
    </row>
    <row r="32" spans="5:7" x14ac:dyDescent="0.25">
      <c r="F32" s="6">
        <v>36000</v>
      </c>
      <c r="G32" s="6">
        <v>64800</v>
      </c>
    </row>
    <row r="33" spans="5:7" x14ac:dyDescent="0.25">
      <c r="E33" s="6">
        <f>SUM(E23:E31)</f>
        <v>352620</v>
      </c>
      <c r="F33" s="6">
        <f>SUM(F23:F32)</f>
        <v>375300</v>
      </c>
      <c r="G33" s="6">
        <f>SUM(G23:G32)</f>
        <v>691200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"/>
  <sheetViews>
    <sheetView workbookViewId="0">
      <selection activeCell="F4" sqref="F4"/>
    </sheetView>
  </sheetViews>
  <sheetFormatPr defaultRowHeight="15" x14ac:dyDescent="0.25"/>
  <cols>
    <col min="4" max="4" width="18.140625" customWidth="1"/>
    <col min="5" max="5" width="18.85546875" customWidth="1"/>
    <col min="6" max="6" width="19.140625" customWidth="1"/>
    <col min="7" max="7" width="14.140625" customWidth="1"/>
    <col min="8" max="8" width="20.140625" customWidth="1"/>
    <col min="11" max="11" width="17.5703125" customWidth="1"/>
  </cols>
  <sheetData>
    <row r="3" spans="1:15" ht="15.75" thickBot="1" x14ac:dyDescent="0.3"/>
    <row r="4" spans="1:15" ht="115.5" thickBot="1" x14ac:dyDescent="0.3">
      <c r="A4" s="1" t="s">
        <v>15</v>
      </c>
      <c r="B4" s="1" t="s">
        <v>11</v>
      </c>
      <c r="C4" s="1">
        <v>1</v>
      </c>
      <c r="D4" s="9">
        <v>11032700</v>
      </c>
      <c r="E4" s="9">
        <v>11032700</v>
      </c>
      <c r="F4" s="9">
        <v>11032700</v>
      </c>
      <c r="G4" s="2">
        <f t="shared" ref="G4" si="0">SMALL(D4:F4,1)</f>
        <v>11032700</v>
      </c>
      <c r="H4" s="3">
        <f t="shared" ref="H4" si="1">ROUND(AVERAGE(D4:F4),2)</f>
        <v>11032700</v>
      </c>
      <c r="I4" s="3">
        <f t="shared" ref="I4" si="2">STDEV(D4:F4)</f>
        <v>0</v>
      </c>
      <c r="J4" s="4">
        <f t="shared" ref="J4" si="3">I4/H4*100</f>
        <v>0</v>
      </c>
      <c r="K4" s="8">
        <f t="shared" ref="K4" si="4">G4*C4</f>
        <v>11032700</v>
      </c>
      <c r="M4" s="7"/>
      <c r="N4" s="7"/>
      <c r="O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2026-06-16T06:51:59Z</cp:lastPrinted>
  <dcterms:created xsi:type="dcterms:W3CDTF">2022-01-19T11:20:17Z</dcterms:created>
  <dcterms:modified xsi:type="dcterms:W3CDTF">2026-06-16T06:52:25Z</dcterms:modified>
</cp:coreProperties>
</file>