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1570" windowHeight="8145"/>
  </bookViews>
  <sheets>
    <sheet name="НМЦК ремонт оборуд ФГИС СЭМПЛ" sheetId="1" r:id="rId1"/>
  </sheets>
  <definedNames>
    <definedName name="_xlnm.Print_Area" localSheetId="0">'НМЦК ремонт оборуд ФГИС СЭМПЛ'!$B$1:$N$444</definedName>
  </definedNames>
  <calcPr calcId="144525"/>
</workbook>
</file>

<file path=xl/calcChain.xml><?xml version="1.0" encoding="utf-8"?>
<calcChain xmlns="http://schemas.openxmlformats.org/spreadsheetml/2006/main">
  <c r="N19" i="1" l="1"/>
  <c r="N9" i="1"/>
  <c r="N10" i="1"/>
  <c r="N11" i="1"/>
  <c r="N12" i="1"/>
  <c r="N13" i="1"/>
  <c r="N14" i="1"/>
  <c r="N15" i="1"/>
  <c r="N16" i="1"/>
  <c r="N17" i="1"/>
  <c r="N20" i="1"/>
  <c r="N21" i="1"/>
  <c r="N22" i="1"/>
  <c r="N23" i="1"/>
  <c r="N24" i="1"/>
  <c r="N26" i="1"/>
  <c r="N27" i="1"/>
  <c r="N28" i="1"/>
  <c r="N29" i="1"/>
  <c r="N31" i="1"/>
  <c r="N32" i="1"/>
  <c r="N33" i="1"/>
  <c r="N34" i="1"/>
  <c r="N36" i="1"/>
  <c r="N37" i="1"/>
  <c r="N38" i="1"/>
  <c r="N40" i="1"/>
  <c r="N42" i="1"/>
  <c r="N43" i="1"/>
  <c r="N44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5" i="1"/>
  <c r="N206" i="1"/>
  <c r="N207" i="1"/>
  <c r="N208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300" i="1"/>
  <c r="N301" i="1"/>
  <c r="N302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9" i="1"/>
  <c r="N340" i="1"/>
  <c r="N341" i="1"/>
  <c r="N343" i="1"/>
  <c r="N345" i="1"/>
  <c r="N346" i="1"/>
  <c r="N347" i="1"/>
  <c r="N348" i="1"/>
  <c r="N349" i="1"/>
  <c r="N350" i="1"/>
  <c r="N352" i="1"/>
  <c r="N353" i="1"/>
  <c r="N354" i="1"/>
  <c r="N355" i="1"/>
  <c r="N356" i="1"/>
  <c r="N357" i="1"/>
  <c r="N358" i="1"/>
  <c r="N359" i="1"/>
  <c r="N360" i="1"/>
  <c r="N361" i="1"/>
  <c r="N362" i="1"/>
  <c r="N364" i="1"/>
  <c r="N365" i="1"/>
  <c r="N366" i="1"/>
  <c r="N368" i="1"/>
  <c r="N369" i="1"/>
  <c r="N370" i="1"/>
  <c r="N371" i="1"/>
  <c r="N373" i="1"/>
  <c r="N374" i="1"/>
  <c r="N375" i="1"/>
  <c r="N376" i="1"/>
  <c r="N377" i="1"/>
  <c r="N378" i="1"/>
  <c r="N379" i="1"/>
  <c r="N381" i="1"/>
  <c r="N382" i="1"/>
  <c r="N383" i="1"/>
  <c r="N384" i="1"/>
  <c r="N385" i="1"/>
  <c r="N386" i="1"/>
  <c r="N387" i="1"/>
  <c r="N388" i="1"/>
  <c r="N390" i="1"/>
  <c r="N391" i="1"/>
  <c r="N392" i="1"/>
  <c r="N393" i="1"/>
  <c r="N394" i="1"/>
  <c r="N395" i="1"/>
  <c r="N8" i="1"/>
  <c r="K42" i="1" l="1"/>
  <c r="K43" i="1"/>
  <c r="K300" i="1" l="1"/>
  <c r="K301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G396" i="1"/>
  <c r="F396" i="1"/>
  <c r="H396" i="1"/>
  <c r="I396" i="1"/>
  <c r="J396" i="1"/>
  <c r="K381" i="1"/>
  <c r="K375" i="1"/>
  <c r="L375" i="1" s="1"/>
  <c r="M375" i="1" s="1"/>
  <c r="K379" i="1"/>
  <c r="L379" i="1" s="1"/>
  <c r="M379" i="1" s="1"/>
  <c r="K378" i="1"/>
  <c r="L378" i="1" s="1"/>
  <c r="M378" i="1" s="1"/>
  <c r="K377" i="1"/>
  <c r="L377" i="1" s="1"/>
  <c r="M377" i="1" s="1"/>
  <c r="K371" i="1"/>
  <c r="L371" i="1" s="1"/>
  <c r="M371" i="1" s="1"/>
  <c r="K355" i="1"/>
  <c r="L355" i="1" s="1"/>
  <c r="M355" i="1" s="1"/>
  <c r="K356" i="1"/>
  <c r="L356" i="1" s="1"/>
  <c r="M356" i="1" s="1"/>
  <c r="K359" i="1"/>
  <c r="L359" i="1" s="1"/>
  <c r="M359" i="1" s="1"/>
  <c r="K360" i="1"/>
  <c r="L360" i="1" s="1"/>
  <c r="M360" i="1" s="1"/>
  <c r="K354" i="1"/>
  <c r="L354" i="1" s="1"/>
  <c r="M354" i="1" s="1"/>
  <c r="K357" i="1"/>
  <c r="L357" i="1" s="1"/>
  <c r="M357" i="1" s="1"/>
  <c r="K358" i="1"/>
  <c r="L358" i="1" s="1"/>
  <c r="M358" i="1" s="1"/>
  <c r="K361" i="1"/>
  <c r="L361" i="1" s="1"/>
  <c r="M361" i="1" s="1"/>
  <c r="K362" i="1"/>
  <c r="L362" i="1" s="1"/>
  <c r="M362" i="1" s="1"/>
  <c r="K332" i="1"/>
  <c r="L332" i="1" s="1"/>
  <c r="M332" i="1" s="1"/>
  <c r="K376" i="1" l="1"/>
  <c r="L376" i="1" s="1"/>
  <c r="M376" i="1" s="1"/>
  <c r="K315" i="1"/>
  <c r="L315" i="1" s="1"/>
  <c r="M315" i="1" s="1"/>
  <c r="K337" i="1" l="1"/>
  <c r="K348" i="1"/>
  <c r="L348" i="1" s="1"/>
  <c r="M348" i="1" s="1"/>
  <c r="K353" i="1"/>
  <c r="L353" i="1" s="1"/>
  <c r="M353" i="1" s="1"/>
  <c r="K368" i="1"/>
  <c r="L368" i="1" s="1"/>
  <c r="M368" i="1" s="1"/>
  <c r="K374" i="1"/>
  <c r="L374" i="1" s="1"/>
  <c r="M374" i="1" s="1"/>
  <c r="K384" i="1"/>
  <c r="L384" i="1" s="1"/>
  <c r="M384" i="1" s="1"/>
  <c r="K388" i="1"/>
  <c r="L388" i="1" s="1"/>
  <c r="M388" i="1" s="1"/>
  <c r="K392" i="1"/>
  <c r="L392" i="1" s="1"/>
  <c r="M392" i="1" s="1"/>
  <c r="K339" i="1"/>
  <c r="L339" i="1" s="1"/>
  <c r="M339" i="1" s="1"/>
  <c r="K345" i="1"/>
  <c r="L345" i="1" s="1"/>
  <c r="M345" i="1" s="1"/>
  <c r="K349" i="1"/>
  <c r="L349" i="1" s="1"/>
  <c r="M349" i="1" s="1"/>
  <c r="K364" i="1"/>
  <c r="L364" i="1" s="1"/>
  <c r="M364" i="1" s="1"/>
  <c r="K369" i="1"/>
  <c r="L369" i="1" s="1"/>
  <c r="M369" i="1" s="1"/>
  <c r="K395" i="1"/>
  <c r="L395" i="1" s="1"/>
  <c r="M395" i="1" s="1"/>
  <c r="K391" i="1"/>
  <c r="L391" i="1" s="1"/>
  <c r="M391" i="1" s="1"/>
  <c r="K387" i="1"/>
  <c r="L387" i="1" s="1"/>
  <c r="M387" i="1" s="1"/>
  <c r="K383" i="1"/>
  <c r="L383" i="1" s="1"/>
  <c r="M383" i="1" s="1"/>
  <c r="K373" i="1"/>
  <c r="L373" i="1" s="1"/>
  <c r="M373" i="1" s="1"/>
  <c r="K366" i="1"/>
  <c r="L366" i="1" s="1"/>
  <c r="M366" i="1" s="1"/>
  <c r="K352" i="1"/>
  <c r="L352" i="1" s="1"/>
  <c r="M352" i="1" s="1"/>
  <c r="K347" i="1"/>
  <c r="L347" i="1" s="1"/>
  <c r="M347" i="1" s="1"/>
  <c r="K343" i="1"/>
  <c r="L343" i="1" s="1"/>
  <c r="M343" i="1" s="1"/>
  <c r="K304" i="1"/>
  <c r="L304" i="1" s="1"/>
  <c r="M304" i="1" s="1"/>
  <c r="K298" i="1"/>
  <c r="L298" i="1" s="1"/>
  <c r="M298" i="1" s="1"/>
  <c r="K394" i="1"/>
  <c r="L394" i="1" s="1"/>
  <c r="M394" i="1" s="1"/>
  <c r="K390" i="1"/>
  <c r="L390" i="1" s="1"/>
  <c r="M390" i="1" s="1"/>
  <c r="K386" i="1"/>
  <c r="L386" i="1" s="1"/>
  <c r="M386" i="1" s="1"/>
  <c r="K382" i="1"/>
  <c r="L382" i="1" s="1"/>
  <c r="M382" i="1" s="1"/>
  <c r="K370" i="1"/>
  <c r="L370" i="1" s="1"/>
  <c r="M370" i="1" s="1"/>
  <c r="K365" i="1"/>
  <c r="L365" i="1" s="1"/>
  <c r="M365" i="1" s="1"/>
  <c r="K350" i="1"/>
  <c r="L350" i="1" s="1"/>
  <c r="M350" i="1" s="1"/>
  <c r="K341" i="1"/>
  <c r="L341" i="1" s="1"/>
  <c r="M341" i="1" s="1"/>
  <c r="K302" i="1"/>
  <c r="L302" i="1" s="1"/>
  <c r="M302" i="1" s="1"/>
  <c r="K297" i="1"/>
  <c r="L297" i="1" s="1"/>
  <c r="M297" i="1" s="1"/>
  <c r="K393" i="1"/>
  <c r="L393" i="1" s="1"/>
  <c r="M393" i="1" s="1"/>
  <c r="K385" i="1"/>
  <c r="L385" i="1" s="1"/>
  <c r="M385" i="1" s="1"/>
  <c r="L381" i="1"/>
  <c r="M381" i="1" s="1"/>
  <c r="K340" i="1"/>
  <c r="L340" i="1" s="1"/>
  <c r="M340" i="1" s="1"/>
  <c r="L301" i="1"/>
  <c r="M301" i="1" s="1"/>
  <c r="K296" i="1"/>
  <c r="L296" i="1" s="1"/>
  <c r="M296" i="1" s="1"/>
  <c r="K346" i="1"/>
  <c r="L346" i="1" s="1"/>
  <c r="M346" i="1" s="1"/>
  <c r="L300" i="1"/>
  <c r="M300" i="1" s="1"/>
  <c r="K295" i="1"/>
  <c r="L295" i="1" s="1"/>
  <c r="M295" i="1" s="1"/>
  <c r="K32" i="1"/>
  <c r="L32" i="1" s="1"/>
  <c r="M32" i="1" s="1"/>
  <c r="K33" i="1"/>
  <c r="L33" i="1" s="1"/>
  <c r="M33" i="1" s="1"/>
  <c r="K34" i="1"/>
  <c r="L34" i="1" s="1"/>
  <c r="M34" i="1" s="1"/>
  <c r="K31" i="1"/>
  <c r="L31" i="1" s="1"/>
  <c r="M31" i="1" s="1"/>
  <c r="K17" i="1"/>
  <c r="K16" i="1"/>
  <c r="K15" i="1"/>
  <c r="L15" i="1" s="1"/>
  <c r="K8" i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L16" i="1" l="1"/>
  <c r="M16" i="1" s="1"/>
  <c r="L17" i="1"/>
  <c r="M17" i="1" s="1"/>
  <c r="K262" i="1"/>
  <c r="L262" i="1" s="1"/>
  <c r="M262" i="1" s="1"/>
  <c r="K251" i="1"/>
  <c r="L251" i="1" s="1"/>
  <c r="M251" i="1" s="1"/>
  <c r="K245" i="1"/>
  <c r="L245" i="1" s="1"/>
  <c r="M245" i="1" s="1"/>
  <c r="L125" i="1"/>
  <c r="M125" i="1" s="1"/>
  <c r="K97" i="1"/>
  <c r="L97" i="1" s="1"/>
  <c r="M97" i="1" s="1"/>
  <c r="K53" i="1"/>
  <c r="L53" i="1" s="1"/>
  <c r="M53" i="1" s="1"/>
  <c r="K200" i="1"/>
  <c r="L200" i="1" s="1"/>
  <c r="M200" i="1" s="1"/>
  <c r="L337" i="1" l="1"/>
  <c r="M337" i="1" s="1"/>
  <c r="K336" i="1"/>
  <c r="L336" i="1" s="1"/>
  <c r="M336" i="1" s="1"/>
  <c r="K335" i="1"/>
  <c r="L335" i="1" s="1"/>
  <c r="M335" i="1" s="1"/>
  <c r="K334" i="1"/>
  <c r="L334" i="1" s="1"/>
  <c r="M334" i="1" s="1"/>
  <c r="K333" i="1"/>
  <c r="L333" i="1" s="1"/>
  <c r="M333" i="1" s="1"/>
  <c r="K331" i="1"/>
  <c r="L331" i="1" s="1"/>
  <c r="M331" i="1" s="1"/>
  <c r="K330" i="1"/>
  <c r="L330" i="1" s="1"/>
  <c r="M330" i="1" s="1"/>
  <c r="K329" i="1"/>
  <c r="L329" i="1" s="1"/>
  <c r="M329" i="1" s="1"/>
  <c r="K328" i="1"/>
  <c r="L328" i="1" s="1"/>
  <c r="M328" i="1" s="1"/>
  <c r="K327" i="1"/>
  <c r="L327" i="1" s="1"/>
  <c r="M327" i="1" s="1"/>
  <c r="K326" i="1"/>
  <c r="L326" i="1" s="1"/>
  <c r="M326" i="1" s="1"/>
  <c r="K325" i="1"/>
  <c r="L325" i="1" s="1"/>
  <c r="M325" i="1" s="1"/>
  <c r="K324" i="1"/>
  <c r="L324" i="1" s="1"/>
  <c r="M324" i="1" s="1"/>
  <c r="K323" i="1"/>
  <c r="L323" i="1" s="1"/>
  <c r="M323" i="1" s="1"/>
  <c r="K322" i="1"/>
  <c r="L322" i="1" s="1"/>
  <c r="M322" i="1" s="1"/>
  <c r="K321" i="1"/>
  <c r="L321" i="1" s="1"/>
  <c r="M321" i="1" s="1"/>
  <c r="K320" i="1"/>
  <c r="L320" i="1" s="1"/>
  <c r="M320" i="1" s="1"/>
  <c r="K319" i="1"/>
  <c r="L319" i="1" s="1"/>
  <c r="M319" i="1" s="1"/>
  <c r="K318" i="1"/>
  <c r="L318" i="1" s="1"/>
  <c r="M318" i="1" s="1"/>
  <c r="K317" i="1"/>
  <c r="L317" i="1" s="1"/>
  <c r="M317" i="1" s="1"/>
  <c r="K316" i="1"/>
  <c r="L316" i="1" s="1"/>
  <c r="M316" i="1" s="1"/>
  <c r="K314" i="1"/>
  <c r="L314" i="1" s="1"/>
  <c r="M314" i="1" s="1"/>
  <c r="K313" i="1"/>
  <c r="L313" i="1" s="1"/>
  <c r="M313" i="1" s="1"/>
  <c r="K312" i="1"/>
  <c r="L312" i="1" s="1"/>
  <c r="M312" i="1" s="1"/>
  <c r="K311" i="1"/>
  <c r="L311" i="1" s="1"/>
  <c r="M311" i="1" s="1"/>
  <c r="K310" i="1"/>
  <c r="L310" i="1" s="1"/>
  <c r="M310" i="1" s="1"/>
  <c r="K309" i="1"/>
  <c r="L309" i="1" s="1"/>
  <c r="M309" i="1" s="1"/>
  <c r="K308" i="1"/>
  <c r="L308" i="1" s="1"/>
  <c r="M308" i="1" s="1"/>
  <c r="K307" i="1"/>
  <c r="L307" i="1" s="1"/>
  <c r="M307" i="1" s="1"/>
  <c r="K306" i="1"/>
  <c r="L306" i="1" s="1"/>
  <c r="M306" i="1" s="1"/>
  <c r="K305" i="1"/>
  <c r="L305" i="1" s="1"/>
  <c r="M305" i="1" s="1"/>
  <c r="K294" i="1"/>
  <c r="L294" i="1" s="1"/>
  <c r="M294" i="1" s="1"/>
  <c r="K293" i="1"/>
  <c r="L293" i="1" s="1"/>
  <c r="M293" i="1" s="1"/>
  <c r="K292" i="1"/>
  <c r="L292" i="1" s="1"/>
  <c r="M292" i="1" s="1"/>
  <c r="K291" i="1"/>
  <c r="L291" i="1" s="1"/>
  <c r="M291" i="1" s="1"/>
  <c r="K290" i="1"/>
  <c r="L290" i="1" s="1"/>
  <c r="M290" i="1" s="1"/>
  <c r="K289" i="1"/>
  <c r="L289" i="1" s="1"/>
  <c r="M289" i="1" s="1"/>
  <c r="K288" i="1"/>
  <c r="L288" i="1" s="1"/>
  <c r="M288" i="1" s="1"/>
  <c r="K287" i="1"/>
  <c r="L287" i="1" s="1"/>
  <c r="M287" i="1" s="1"/>
  <c r="K286" i="1"/>
  <c r="L286" i="1" s="1"/>
  <c r="M286" i="1" s="1"/>
  <c r="K285" i="1"/>
  <c r="L285" i="1" s="1"/>
  <c r="M285" i="1" s="1"/>
  <c r="K284" i="1"/>
  <c r="L284" i="1" s="1"/>
  <c r="M284" i="1" s="1"/>
  <c r="K283" i="1"/>
  <c r="L283" i="1" s="1"/>
  <c r="M283" i="1" s="1"/>
  <c r="K282" i="1"/>
  <c r="L282" i="1" s="1"/>
  <c r="M282" i="1" s="1"/>
  <c r="K281" i="1"/>
  <c r="L281" i="1" s="1"/>
  <c r="M281" i="1" s="1"/>
  <c r="K280" i="1"/>
  <c r="L280" i="1" s="1"/>
  <c r="M280" i="1" s="1"/>
  <c r="K279" i="1"/>
  <c r="L279" i="1" s="1"/>
  <c r="M279" i="1" s="1"/>
  <c r="K278" i="1"/>
  <c r="L278" i="1" s="1"/>
  <c r="M278" i="1" s="1"/>
  <c r="K277" i="1"/>
  <c r="L277" i="1" s="1"/>
  <c r="M277" i="1" s="1"/>
  <c r="K276" i="1"/>
  <c r="L276" i="1" s="1"/>
  <c r="M276" i="1" s="1"/>
  <c r="K275" i="1"/>
  <c r="L275" i="1" s="1"/>
  <c r="M275" i="1" s="1"/>
  <c r="K274" i="1"/>
  <c r="L274" i="1" s="1"/>
  <c r="M274" i="1" s="1"/>
  <c r="K273" i="1"/>
  <c r="L273" i="1" s="1"/>
  <c r="M273" i="1" s="1"/>
  <c r="K272" i="1"/>
  <c r="L272" i="1" s="1"/>
  <c r="M272" i="1" s="1"/>
  <c r="K271" i="1"/>
  <c r="L271" i="1" s="1"/>
  <c r="M271" i="1" s="1"/>
  <c r="K270" i="1"/>
  <c r="L270" i="1" s="1"/>
  <c r="M270" i="1" s="1"/>
  <c r="K269" i="1"/>
  <c r="L269" i="1" s="1"/>
  <c r="M269" i="1" s="1"/>
  <c r="K268" i="1"/>
  <c r="L268" i="1" s="1"/>
  <c r="M268" i="1" s="1"/>
  <c r="K267" i="1"/>
  <c r="L267" i="1" s="1"/>
  <c r="M267" i="1" s="1"/>
  <c r="K266" i="1"/>
  <c r="L266" i="1" s="1"/>
  <c r="M266" i="1" s="1"/>
  <c r="K265" i="1"/>
  <c r="L265" i="1" s="1"/>
  <c r="M265" i="1" s="1"/>
  <c r="K264" i="1"/>
  <c r="L264" i="1" s="1"/>
  <c r="M264" i="1" s="1"/>
  <c r="K263" i="1"/>
  <c r="L263" i="1" s="1"/>
  <c r="M263" i="1" s="1"/>
  <c r="K261" i="1"/>
  <c r="L261" i="1" s="1"/>
  <c r="M261" i="1" s="1"/>
  <c r="K260" i="1"/>
  <c r="L260" i="1" s="1"/>
  <c r="M260" i="1" s="1"/>
  <c r="K259" i="1"/>
  <c r="L259" i="1" s="1"/>
  <c r="M259" i="1" s="1"/>
  <c r="K258" i="1"/>
  <c r="L258" i="1" s="1"/>
  <c r="M258" i="1" s="1"/>
  <c r="K257" i="1"/>
  <c r="L257" i="1" s="1"/>
  <c r="M257" i="1" s="1"/>
  <c r="K256" i="1"/>
  <c r="L256" i="1" s="1"/>
  <c r="M256" i="1" s="1"/>
  <c r="K255" i="1"/>
  <c r="L255" i="1" s="1"/>
  <c r="M255" i="1" s="1"/>
  <c r="K254" i="1"/>
  <c r="L254" i="1" s="1"/>
  <c r="M254" i="1" s="1"/>
  <c r="K253" i="1"/>
  <c r="L253" i="1" s="1"/>
  <c r="M253" i="1" s="1"/>
  <c r="K252" i="1"/>
  <c r="L252" i="1" s="1"/>
  <c r="M252" i="1" s="1"/>
  <c r="K250" i="1"/>
  <c r="L250" i="1" s="1"/>
  <c r="M250" i="1" s="1"/>
  <c r="K249" i="1"/>
  <c r="L249" i="1" s="1"/>
  <c r="M249" i="1" s="1"/>
  <c r="K248" i="1"/>
  <c r="L248" i="1" s="1"/>
  <c r="M248" i="1" s="1"/>
  <c r="K247" i="1"/>
  <c r="L247" i="1" s="1"/>
  <c r="M247" i="1" s="1"/>
  <c r="K246" i="1"/>
  <c r="L246" i="1" s="1"/>
  <c r="M246" i="1" s="1"/>
  <c r="K244" i="1"/>
  <c r="L244" i="1" s="1"/>
  <c r="M244" i="1" s="1"/>
  <c r="K243" i="1"/>
  <c r="L243" i="1" s="1"/>
  <c r="M243" i="1" s="1"/>
  <c r="K242" i="1"/>
  <c r="L242" i="1" s="1"/>
  <c r="M242" i="1" s="1"/>
  <c r="K241" i="1"/>
  <c r="L241" i="1" s="1"/>
  <c r="M241" i="1" s="1"/>
  <c r="K240" i="1"/>
  <c r="L240" i="1" s="1"/>
  <c r="M240" i="1" s="1"/>
  <c r="K239" i="1"/>
  <c r="L239" i="1" s="1"/>
  <c r="M239" i="1" s="1"/>
  <c r="K238" i="1"/>
  <c r="L238" i="1" s="1"/>
  <c r="M238" i="1" s="1"/>
  <c r="K237" i="1"/>
  <c r="L237" i="1" s="1"/>
  <c r="M237" i="1" s="1"/>
  <c r="K236" i="1"/>
  <c r="L236" i="1" s="1"/>
  <c r="M236" i="1" s="1"/>
  <c r="K235" i="1"/>
  <c r="L235" i="1" s="1"/>
  <c r="M235" i="1" s="1"/>
  <c r="K234" i="1"/>
  <c r="L234" i="1" s="1"/>
  <c r="M234" i="1" s="1"/>
  <c r="K233" i="1"/>
  <c r="L233" i="1" s="1"/>
  <c r="M233" i="1" s="1"/>
  <c r="K232" i="1"/>
  <c r="L232" i="1" s="1"/>
  <c r="M232" i="1" s="1"/>
  <c r="K231" i="1"/>
  <c r="L231" i="1" s="1"/>
  <c r="M231" i="1" s="1"/>
  <c r="K230" i="1"/>
  <c r="L230" i="1" s="1"/>
  <c r="M230" i="1" s="1"/>
  <c r="K229" i="1"/>
  <c r="L229" i="1" s="1"/>
  <c r="M229" i="1" s="1"/>
  <c r="K228" i="1"/>
  <c r="L228" i="1" s="1"/>
  <c r="M228" i="1" s="1"/>
  <c r="K227" i="1"/>
  <c r="L227" i="1" s="1"/>
  <c r="M227" i="1" s="1"/>
  <c r="K226" i="1"/>
  <c r="L226" i="1" s="1"/>
  <c r="M226" i="1" s="1"/>
  <c r="K225" i="1"/>
  <c r="L225" i="1" s="1"/>
  <c r="M225" i="1" s="1"/>
  <c r="K224" i="1"/>
  <c r="L224" i="1" s="1"/>
  <c r="M224" i="1" s="1"/>
  <c r="K223" i="1"/>
  <c r="L223" i="1" s="1"/>
  <c r="M223" i="1" s="1"/>
  <c r="K222" i="1"/>
  <c r="L222" i="1" s="1"/>
  <c r="M222" i="1" s="1"/>
  <c r="K221" i="1"/>
  <c r="L221" i="1" s="1"/>
  <c r="M221" i="1" s="1"/>
  <c r="K220" i="1"/>
  <c r="L220" i="1" s="1"/>
  <c r="M220" i="1" s="1"/>
  <c r="K219" i="1"/>
  <c r="L219" i="1" s="1"/>
  <c r="M219" i="1" s="1"/>
  <c r="K218" i="1"/>
  <c r="L218" i="1" s="1"/>
  <c r="M218" i="1" s="1"/>
  <c r="K217" i="1"/>
  <c r="L217" i="1" s="1"/>
  <c r="M217" i="1" s="1"/>
  <c r="K216" i="1"/>
  <c r="L216" i="1" s="1"/>
  <c r="M216" i="1" s="1"/>
  <c r="K215" i="1"/>
  <c r="L215" i="1" s="1"/>
  <c r="M215" i="1" s="1"/>
  <c r="K214" i="1"/>
  <c r="L214" i="1" s="1"/>
  <c r="M214" i="1" s="1"/>
  <c r="K213" i="1"/>
  <c r="K212" i="1"/>
  <c r="L212" i="1" s="1"/>
  <c r="M212" i="1" s="1"/>
  <c r="K211" i="1"/>
  <c r="L211" i="1" s="1"/>
  <c r="M211" i="1" s="1"/>
  <c r="K210" i="1"/>
  <c r="L210" i="1" s="1"/>
  <c r="M210" i="1" s="1"/>
  <c r="K208" i="1"/>
  <c r="L208" i="1" s="1"/>
  <c r="M208" i="1" s="1"/>
  <c r="K207" i="1"/>
  <c r="L207" i="1" s="1"/>
  <c r="M207" i="1" s="1"/>
  <c r="K206" i="1"/>
  <c r="L206" i="1" s="1"/>
  <c r="M206" i="1" s="1"/>
  <c r="K205" i="1"/>
  <c r="L205" i="1" s="1"/>
  <c r="M205" i="1" s="1"/>
  <c r="K203" i="1"/>
  <c r="L203" i="1" s="1"/>
  <c r="M203" i="1" s="1"/>
  <c r="K202" i="1"/>
  <c r="L202" i="1" s="1"/>
  <c r="M202" i="1" s="1"/>
  <c r="K201" i="1"/>
  <c r="L201" i="1" s="1"/>
  <c r="M201" i="1" s="1"/>
  <c r="K199" i="1"/>
  <c r="L199" i="1" s="1"/>
  <c r="M199" i="1" s="1"/>
  <c r="K198" i="1"/>
  <c r="L198" i="1" s="1"/>
  <c r="M198" i="1" s="1"/>
  <c r="K197" i="1"/>
  <c r="L197" i="1" s="1"/>
  <c r="M197" i="1" s="1"/>
  <c r="K196" i="1"/>
  <c r="L196" i="1" s="1"/>
  <c r="M196" i="1" s="1"/>
  <c r="K195" i="1"/>
  <c r="L195" i="1" s="1"/>
  <c r="M195" i="1" s="1"/>
  <c r="K194" i="1"/>
  <c r="L194" i="1" s="1"/>
  <c r="M194" i="1" s="1"/>
  <c r="K193" i="1"/>
  <c r="L193" i="1" s="1"/>
  <c r="M193" i="1" s="1"/>
  <c r="K192" i="1"/>
  <c r="L192" i="1" s="1"/>
  <c r="M192" i="1" s="1"/>
  <c r="K191" i="1"/>
  <c r="L191" i="1" s="1"/>
  <c r="M191" i="1" s="1"/>
  <c r="K190" i="1"/>
  <c r="L190" i="1" s="1"/>
  <c r="M190" i="1" s="1"/>
  <c r="K189" i="1"/>
  <c r="L189" i="1" s="1"/>
  <c r="M189" i="1" s="1"/>
  <c r="K188" i="1"/>
  <c r="L188" i="1" s="1"/>
  <c r="M188" i="1" s="1"/>
  <c r="K187" i="1"/>
  <c r="L187" i="1" s="1"/>
  <c r="M187" i="1" s="1"/>
  <c r="K186" i="1"/>
  <c r="L186" i="1" s="1"/>
  <c r="M186" i="1" s="1"/>
  <c r="K185" i="1"/>
  <c r="L185" i="1" s="1"/>
  <c r="M185" i="1" s="1"/>
  <c r="K184" i="1"/>
  <c r="L184" i="1" s="1"/>
  <c r="M184" i="1" s="1"/>
  <c r="K183" i="1"/>
  <c r="L183" i="1" s="1"/>
  <c r="M183" i="1" s="1"/>
  <c r="K182" i="1"/>
  <c r="L182" i="1" s="1"/>
  <c r="M182" i="1" s="1"/>
  <c r="K181" i="1"/>
  <c r="L181" i="1" s="1"/>
  <c r="M181" i="1" s="1"/>
  <c r="K180" i="1"/>
  <c r="L180" i="1" s="1"/>
  <c r="M180" i="1" s="1"/>
  <c r="K179" i="1"/>
  <c r="L179" i="1" s="1"/>
  <c r="M179" i="1" s="1"/>
  <c r="K178" i="1"/>
  <c r="L178" i="1" s="1"/>
  <c r="M178" i="1" s="1"/>
  <c r="K177" i="1"/>
  <c r="L177" i="1" s="1"/>
  <c r="M177" i="1" s="1"/>
  <c r="K176" i="1"/>
  <c r="L176" i="1" s="1"/>
  <c r="M176" i="1" s="1"/>
  <c r="K175" i="1"/>
  <c r="L175" i="1" s="1"/>
  <c r="M175" i="1" s="1"/>
  <c r="K174" i="1"/>
  <c r="L174" i="1" s="1"/>
  <c r="M174" i="1" s="1"/>
  <c r="K173" i="1"/>
  <c r="L173" i="1" s="1"/>
  <c r="M173" i="1" s="1"/>
  <c r="K172" i="1"/>
  <c r="L172" i="1" s="1"/>
  <c r="M172" i="1" s="1"/>
  <c r="K171" i="1"/>
  <c r="L171" i="1" s="1"/>
  <c r="M171" i="1" s="1"/>
  <c r="K170" i="1"/>
  <c r="L170" i="1" s="1"/>
  <c r="M170" i="1" s="1"/>
  <c r="K169" i="1"/>
  <c r="L169" i="1" s="1"/>
  <c r="M169" i="1" s="1"/>
  <c r="L167" i="1"/>
  <c r="M167" i="1" s="1"/>
  <c r="L166" i="1"/>
  <c r="M166" i="1" s="1"/>
  <c r="L165" i="1"/>
  <c r="M165" i="1" s="1"/>
  <c r="L164" i="1"/>
  <c r="M164" i="1" s="1"/>
  <c r="L163" i="1"/>
  <c r="M163" i="1" s="1"/>
  <c r="L162" i="1"/>
  <c r="M162" i="1" s="1"/>
  <c r="L161" i="1"/>
  <c r="M161" i="1" s="1"/>
  <c r="L160" i="1"/>
  <c r="M160" i="1" s="1"/>
  <c r="L159" i="1"/>
  <c r="M159" i="1" s="1"/>
  <c r="L158" i="1"/>
  <c r="M158" i="1" s="1"/>
  <c r="L157" i="1"/>
  <c r="M157" i="1" s="1"/>
  <c r="L156" i="1"/>
  <c r="M156" i="1" s="1"/>
  <c r="L155" i="1"/>
  <c r="M155" i="1" s="1"/>
  <c r="L154" i="1"/>
  <c r="M154" i="1" s="1"/>
  <c r="L153" i="1"/>
  <c r="M153" i="1" s="1"/>
  <c r="L152" i="1"/>
  <c r="M152" i="1" s="1"/>
  <c r="L151" i="1"/>
  <c r="M151" i="1" s="1"/>
  <c r="L150" i="1"/>
  <c r="M150" i="1" s="1"/>
  <c r="L149" i="1"/>
  <c r="M149" i="1" s="1"/>
  <c r="L148" i="1"/>
  <c r="M148" i="1" s="1"/>
  <c r="L147" i="1"/>
  <c r="M147" i="1" s="1"/>
  <c r="L146" i="1"/>
  <c r="M146" i="1" s="1"/>
  <c r="L145" i="1"/>
  <c r="M145" i="1" s="1"/>
  <c r="L144" i="1"/>
  <c r="M144" i="1" s="1"/>
  <c r="L143" i="1"/>
  <c r="M143" i="1" s="1"/>
  <c r="L142" i="1"/>
  <c r="M142" i="1" s="1"/>
  <c r="L141" i="1"/>
  <c r="M141" i="1" s="1"/>
  <c r="L140" i="1"/>
  <c r="M140" i="1" s="1"/>
  <c r="L139" i="1"/>
  <c r="M139" i="1" s="1"/>
  <c r="L138" i="1"/>
  <c r="M138" i="1" s="1"/>
  <c r="L137" i="1"/>
  <c r="M137" i="1" s="1"/>
  <c r="L136" i="1"/>
  <c r="M136" i="1" s="1"/>
  <c r="L135" i="1"/>
  <c r="M135" i="1" s="1"/>
  <c r="L134" i="1"/>
  <c r="M134" i="1" s="1"/>
  <c r="L133" i="1"/>
  <c r="M133" i="1" s="1"/>
  <c r="L132" i="1"/>
  <c r="M132" i="1" s="1"/>
  <c r="L131" i="1"/>
  <c r="M131" i="1" s="1"/>
  <c r="L130" i="1"/>
  <c r="M130" i="1" s="1"/>
  <c r="L129" i="1"/>
  <c r="M129" i="1" s="1"/>
  <c r="L128" i="1"/>
  <c r="M128" i="1" s="1"/>
  <c r="L127" i="1"/>
  <c r="M127" i="1" s="1"/>
  <c r="L126" i="1"/>
  <c r="M126" i="1" s="1"/>
  <c r="L124" i="1"/>
  <c r="M124" i="1" s="1"/>
  <c r="L123" i="1"/>
  <c r="M123" i="1" s="1"/>
  <c r="L122" i="1"/>
  <c r="M122" i="1" s="1"/>
  <c r="L121" i="1"/>
  <c r="M121" i="1" s="1"/>
  <c r="L120" i="1"/>
  <c r="M120" i="1" s="1"/>
  <c r="L119" i="1"/>
  <c r="M119" i="1" s="1"/>
  <c r="L118" i="1"/>
  <c r="M118" i="1" s="1"/>
  <c r="L117" i="1"/>
  <c r="M117" i="1" s="1"/>
  <c r="L116" i="1"/>
  <c r="M116" i="1" s="1"/>
  <c r="L115" i="1"/>
  <c r="M115" i="1" s="1"/>
  <c r="L114" i="1"/>
  <c r="M114" i="1" s="1"/>
  <c r="L113" i="1"/>
  <c r="M113" i="1" s="1"/>
  <c r="L112" i="1"/>
  <c r="M112" i="1" s="1"/>
  <c r="L111" i="1"/>
  <c r="M111" i="1" s="1"/>
  <c r="L110" i="1"/>
  <c r="M110" i="1" s="1"/>
  <c r="L109" i="1"/>
  <c r="M109" i="1" s="1"/>
  <c r="L108" i="1"/>
  <c r="M108" i="1" s="1"/>
  <c r="L107" i="1"/>
  <c r="M107" i="1" s="1"/>
  <c r="L106" i="1"/>
  <c r="M106" i="1" s="1"/>
  <c r="L105" i="1"/>
  <c r="M105" i="1" s="1"/>
  <c r="L104" i="1"/>
  <c r="M104" i="1" s="1"/>
  <c r="L103" i="1"/>
  <c r="M103" i="1" s="1"/>
  <c r="K102" i="1"/>
  <c r="L102" i="1" s="1"/>
  <c r="M102" i="1" s="1"/>
  <c r="K100" i="1"/>
  <c r="L100" i="1" s="1"/>
  <c r="M100" i="1" s="1"/>
  <c r="K99" i="1"/>
  <c r="L99" i="1" s="1"/>
  <c r="M99" i="1" s="1"/>
  <c r="K98" i="1"/>
  <c r="L98" i="1" s="1"/>
  <c r="M98" i="1" s="1"/>
  <c r="K96" i="1"/>
  <c r="L96" i="1" s="1"/>
  <c r="M96" i="1" s="1"/>
  <c r="K95" i="1"/>
  <c r="L95" i="1" s="1"/>
  <c r="M95" i="1" s="1"/>
  <c r="K94" i="1"/>
  <c r="L94" i="1" s="1"/>
  <c r="M94" i="1" s="1"/>
  <c r="K93" i="1"/>
  <c r="L93" i="1" s="1"/>
  <c r="M93" i="1" s="1"/>
  <c r="K92" i="1"/>
  <c r="L92" i="1" s="1"/>
  <c r="M92" i="1" s="1"/>
  <c r="K91" i="1"/>
  <c r="L91" i="1" s="1"/>
  <c r="M91" i="1" s="1"/>
  <c r="K90" i="1"/>
  <c r="L90" i="1" s="1"/>
  <c r="M90" i="1" s="1"/>
  <c r="K89" i="1"/>
  <c r="L89" i="1" s="1"/>
  <c r="M89" i="1" s="1"/>
  <c r="K88" i="1"/>
  <c r="L88" i="1" s="1"/>
  <c r="M88" i="1" s="1"/>
  <c r="K87" i="1"/>
  <c r="L87" i="1" s="1"/>
  <c r="M87" i="1" s="1"/>
  <c r="K86" i="1"/>
  <c r="L86" i="1" s="1"/>
  <c r="M86" i="1" s="1"/>
  <c r="K85" i="1"/>
  <c r="L85" i="1" s="1"/>
  <c r="M85" i="1" s="1"/>
  <c r="K84" i="1"/>
  <c r="L84" i="1" s="1"/>
  <c r="M84" i="1" s="1"/>
  <c r="K83" i="1"/>
  <c r="L83" i="1" s="1"/>
  <c r="M83" i="1" s="1"/>
  <c r="K82" i="1"/>
  <c r="L82" i="1" s="1"/>
  <c r="M82" i="1" s="1"/>
  <c r="K81" i="1"/>
  <c r="L81" i="1" s="1"/>
  <c r="M81" i="1" s="1"/>
  <c r="K80" i="1"/>
  <c r="L80" i="1" s="1"/>
  <c r="M80" i="1" s="1"/>
  <c r="K79" i="1"/>
  <c r="L79" i="1" s="1"/>
  <c r="M79" i="1" s="1"/>
  <c r="K78" i="1"/>
  <c r="L78" i="1" s="1"/>
  <c r="M78" i="1" s="1"/>
  <c r="K77" i="1"/>
  <c r="L77" i="1" s="1"/>
  <c r="M77" i="1" s="1"/>
  <c r="K75" i="1"/>
  <c r="L75" i="1" s="1"/>
  <c r="M75" i="1" s="1"/>
  <c r="K74" i="1"/>
  <c r="L74" i="1" s="1"/>
  <c r="M74" i="1" s="1"/>
  <c r="K73" i="1"/>
  <c r="L73" i="1" s="1"/>
  <c r="M73" i="1" s="1"/>
  <c r="K72" i="1"/>
  <c r="L72" i="1" s="1"/>
  <c r="M72" i="1" s="1"/>
  <c r="K71" i="1"/>
  <c r="L71" i="1" s="1"/>
  <c r="M71" i="1" s="1"/>
  <c r="K70" i="1"/>
  <c r="L70" i="1" s="1"/>
  <c r="M70" i="1" s="1"/>
  <c r="K69" i="1"/>
  <c r="L69" i="1" s="1"/>
  <c r="M69" i="1" s="1"/>
  <c r="K68" i="1"/>
  <c r="L68" i="1" s="1"/>
  <c r="M68" i="1" s="1"/>
  <c r="K67" i="1"/>
  <c r="L67" i="1" s="1"/>
  <c r="M67" i="1" s="1"/>
  <c r="K66" i="1"/>
  <c r="L66" i="1" s="1"/>
  <c r="M66" i="1" s="1"/>
  <c r="K65" i="1"/>
  <c r="L65" i="1" s="1"/>
  <c r="M65" i="1" s="1"/>
  <c r="K64" i="1"/>
  <c r="L64" i="1" s="1"/>
  <c r="M64" i="1" s="1"/>
  <c r="K63" i="1"/>
  <c r="L63" i="1" s="1"/>
  <c r="M63" i="1" s="1"/>
  <c r="K62" i="1"/>
  <c r="L62" i="1" s="1"/>
  <c r="M62" i="1" s="1"/>
  <c r="K61" i="1"/>
  <c r="L61" i="1" s="1"/>
  <c r="M61" i="1" s="1"/>
  <c r="K60" i="1"/>
  <c r="L60" i="1" s="1"/>
  <c r="M60" i="1" s="1"/>
  <c r="K59" i="1"/>
  <c r="L59" i="1" s="1"/>
  <c r="M59" i="1" s="1"/>
  <c r="K58" i="1"/>
  <c r="L58" i="1" s="1"/>
  <c r="M58" i="1" s="1"/>
  <c r="K57" i="1"/>
  <c r="L57" i="1" s="1"/>
  <c r="M57" i="1" s="1"/>
  <c r="K56" i="1"/>
  <c r="L56" i="1" s="1"/>
  <c r="M56" i="1" s="1"/>
  <c r="K55" i="1"/>
  <c r="L55" i="1" s="1"/>
  <c r="M55" i="1" s="1"/>
  <c r="K54" i="1"/>
  <c r="L54" i="1" s="1"/>
  <c r="M54" i="1" s="1"/>
  <c r="K52" i="1"/>
  <c r="L52" i="1" s="1"/>
  <c r="M52" i="1" s="1"/>
  <c r="K51" i="1"/>
  <c r="L51" i="1" s="1"/>
  <c r="M51" i="1" s="1"/>
  <c r="K50" i="1"/>
  <c r="L50" i="1" s="1"/>
  <c r="M50" i="1" s="1"/>
  <c r="K49" i="1"/>
  <c r="L49" i="1" s="1"/>
  <c r="M49" i="1" s="1"/>
  <c r="K48" i="1"/>
  <c r="L48" i="1" s="1"/>
  <c r="M48" i="1" s="1"/>
  <c r="K47" i="1"/>
  <c r="L47" i="1" s="1"/>
  <c r="M47" i="1" s="1"/>
  <c r="K46" i="1"/>
  <c r="L46" i="1" s="1"/>
  <c r="M46" i="1" s="1"/>
  <c r="K44" i="1"/>
  <c r="L44" i="1" s="1"/>
  <c r="M44" i="1" s="1"/>
  <c r="L43" i="1"/>
  <c r="M43" i="1" s="1"/>
  <c r="L42" i="1"/>
  <c r="M42" i="1" s="1"/>
  <c r="K40" i="1"/>
  <c r="L40" i="1" s="1"/>
  <c r="M40" i="1" s="1"/>
  <c r="K38" i="1"/>
  <c r="L38" i="1" s="1"/>
  <c r="M38" i="1" s="1"/>
  <c r="K37" i="1"/>
  <c r="L37" i="1" s="1"/>
  <c r="M37" i="1" s="1"/>
  <c r="K36" i="1"/>
  <c r="L36" i="1" s="1"/>
  <c r="M36" i="1" s="1"/>
  <c r="L213" i="1" l="1"/>
  <c r="M213" i="1" s="1"/>
  <c r="K29" i="1"/>
  <c r="L29" i="1" s="1"/>
  <c r="M29" i="1" s="1"/>
  <c r="K28" i="1"/>
  <c r="L28" i="1" s="1"/>
  <c r="M28" i="1" s="1"/>
  <c r="K27" i="1"/>
  <c r="L27" i="1" s="1"/>
  <c r="M27" i="1" s="1"/>
  <c r="K26" i="1"/>
  <c r="L26" i="1" s="1"/>
  <c r="M26" i="1" s="1"/>
  <c r="K24" i="1"/>
  <c r="L24" i="1" s="1"/>
  <c r="M24" i="1" s="1"/>
  <c r="K23" i="1"/>
  <c r="K22" i="1"/>
  <c r="K21" i="1"/>
  <c r="K20" i="1"/>
  <c r="L20" i="1" s="1"/>
  <c r="M20" i="1" s="1"/>
  <c r="K19" i="1"/>
  <c r="M15" i="1"/>
  <c r="K396" i="1" l="1"/>
  <c r="L22" i="1"/>
  <c r="M22" i="1" s="1"/>
  <c r="L21" i="1"/>
  <c r="M21" i="1" s="1"/>
  <c r="L19" i="1"/>
  <c r="M19" i="1" s="1"/>
  <c r="L23" i="1"/>
  <c r="M23" i="1" s="1"/>
  <c r="M14" i="1"/>
  <c r="L396" i="1" l="1"/>
  <c r="M396" i="1" s="1"/>
  <c r="M13" i="1"/>
  <c r="M12" i="1"/>
  <c r="M11" i="1" l="1"/>
  <c r="M10" i="1"/>
  <c r="N396" i="1"/>
  <c r="L8" i="1"/>
  <c r="M9" i="1"/>
  <c r="M8" i="1" l="1"/>
</calcChain>
</file>

<file path=xl/comments1.xml><?xml version="1.0" encoding="utf-8"?>
<comments xmlns="http://schemas.openxmlformats.org/spreadsheetml/2006/main">
  <authors>
    <author>Автор</author>
  </authors>
  <commentList>
    <comment ref="C373" authorId="0">
      <text>
        <r>
          <rPr>
            <b/>
            <sz val="9"/>
            <color indexed="81"/>
            <rFont val="Tahoma"/>
            <family val="2"/>
            <charset val="204"/>
          </rPr>
          <t>черные кнопки</t>
        </r>
      </text>
    </comment>
    <comment ref="C374" authorId="0">
      <text>
        <r>
          <rPr>
            <b/>
            <sz val="9"/>
            <color indexed="81"/>
            <rFont val="Tahoma"/>
            <family val="2"/>
            <charset val="204"/>
          </rPr>
          <t>белые кнопки</t>
        </r>
      </text>
    </comment>
  </commentList>
</comments>
</file>

<file path=xl/sharedStrings.xml><?xml version="1.0" encoding="utf-8"?>
<sst xmlns="http://schemas.openxmlformats.org/spreadsheetml/2006/main" count="775" uniqueCount="409">
  <si>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</si>
  <si>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</si>
  <si>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</si>
  <si>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</si>
  <si>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</si>
  <si>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</si>
  <si>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</si>
  <si>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</si>
  <si>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</si>
  <si>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Общее</t>
  </si>
  <si>
    <t>Замена элемента до 2 выводов</t>
  </si>
  <si>
    <t>Замена элемента до 10 выводов</t>
  </si>
  <si>
    <t>Замена элемента до 40 выводов</t>
  </si>
  <si>
    <t>Замена элемента до 100 выводов</t>
  </si>
  <si>
    <t>Замена штырькового разъема до 5 выводов</t>
  </si>
  <si>
    <t>Замена разъема от 16 до 32 выводов</t>
  </si>
  <si>
    <t>Предварительный осмотр изделия МКУ</t>
  </si>
  <si>
    <t>Предварительный осмотр изделия СКУ</t>
  </si>
  <si>
    <t>МКУ</t>
  </si>
  <si>
    <t>Замена АКБ МКУ</t>
  </si>
  <si>
    <t>Замена клавиатуры МКУ</t>
  </si>
  <si>
    <t>Замена GPS/ГЛОНАСС модуля с платой управления в МКУ</t>
  </si>
  <si>
    <t>Замена корпуса МКУ с переустановкой узлов</t>
  </si>
  <si>
    <t>Модернизация корпуса МКУ (доработка бонками)</t>
  </si>
  <si>
    <t>СКУ</t>
  </si>
  <si>
    <t>Замена АКБ СКУ</t>
  </si>
  <si>
    <t>Замена клавиатуры СКУ</t>
  </si>
  <si>
    <t>Замена корпуса СКУ с переустановкой узлов</t>
  </si>
  <si>
    <t>усл.</t>
  </si>
  <si>
    <t>Антенны</t>
  </si>
  <si>
    <t>ANT GSM AG360 SMA-M 2.5 M (CTI)</t>
  </si>
  <si>
    <t>A10315 Antenova</t>
  </si>
  <si>
    <t>2450AT45A100</t>
  </si>
  <si>
    <t>Варисторы</t>
  </si>
  <si>
    <t>VC06AG18120YAT1A</t>
  </si>
  <si>
    <t>Винты/гайки/шайбы</t>
  </si>
  <si>
    <t>Винт ГОСТ 17473-80 М3х6.48.016</t>
  </si>
  <si>
    <t>Винт ГОСТ 17473-80 М3х35.48.016</t>
  </si>
  <si>
    <t>Диоды/Стабилитроны</t>
  </si>
  <si>
    <t>IRF7317 (тип корпуса SO-8)</t>
  </si>
  <si>
    <t>BC848/DC848A/BC848B/BC848C/BC849A/BC849B/BC849C/BC850A/BC50B/BC50C (произв. NXP) BC847/BC849/BC850 (произв. Infineon)  корпус SOT23</t>
  </si>
  <si>
    <t>BAT54/BAT54S (SOT-23)</t>
  </si>
  <si>
    <t>Диод шотки SK32 (SMC) 3ASK33-SK36/SK38/SK310 MCC/SC32-SK36 (DC Components)</t>
  </si>
  <si>
    <t>BL-BEG201</t>
  </si>
  <si>
    <t>BAW56 (SOT23)</t>
  </si>
  <si>
    <t>BZX84-C5V1 (SOT23)</t>
  </si>
  <si>
    <t>BAV99 (SOT23)</t>
  </si>
  <si>
    <t>Диод шотки MBRA340T3G/NRVBA340T3G</t>
  </si>
  <si>
    <t>LM4040B25IDBZ</t>
  </si>
  <si>
    <t>CD214A-T24CA/SMAJ24CA-E3/61 / 1SMA24CAT3/1SMA24CAT3G/P4SMAJ24CA (SMA)</t>
  </si>
  <si>
    <t>CD214A-T16A/SMAJ16A,1SMA16AT3/1SMA16AT3G</t>
  </si>
  <si>
    <t>P6SMB6.8CA/SMBJ6.0CA (5-7,5 V)</t>
  </si>
  <si>
    <t>SMF05CT1G/SMF05CT2G</t>
  </si>
  <si>
    <t>BZX84-C18 (SOT-23)</t>
  </si>
  <si>
    <t>BZX84-C12 (SOT-23)</t>
  </si>
  <si>
    <t>SMAJ12A</t>
  </si>
  <si>
    <t>BAS16 (SOT23)</t>
  </si>
  <si>
    <t>SMBJ05.0A/SMBJ5.0CA (SMA)</t>
  </si>
  <si>
    <t>S2A/S2B/S2D/S2G/S2J/S2K/S2M  MCC</t>
  </si>
  <si>
    <t>1N5820 (DO-201AD)/1N5821/1N5822</t>
  </si>
  <si>
    <t>10MQ040N</t>
  </si>
  <si>
    <t>PRTR5V0U2X</t>
  </si>
  <si>
    <t>BAT54C/BAT754C/BAT854CW</t>
  </si>
  <si>
    <t>BC857/BC857A/BC857B/BC857C</t>
  </si>
  <si>
    <t>BC847BC/ MBT3904DW1T1G/MBT2222ADW1T1</t>
  </si>
  <si>
    <t>BAV99W (SOT323-3)</t>
  </si>
  <si>
    <t>Индуктивности</t>
  </si>
  <si>
    <t>LPS5030-103ML</t>
  </si>
  <si>
    <t>BLM18HG102SN1D (0603) Murata</t>
  </si>
  <si>
    <t>CDRH127-121MC 120 мкГн (120-200 мкГн)</t>
  </si>
  <si>
    <t>CDRH104RNP-470N</t>
  </si>
  <si>
    <t>CDRH8D43NP-330N Sumida</t>
  </si>
  <si>
    <t>LQG15HS2N0S02D</t>
  </si>
  <si>
    <t>BLM21PG220SN1</t>
  </si>
  <si>
    <t>CDRH5D28-5R3N/CDRH5D28NP-2R5N/CDRH5D28NP-3R0N</t>
  </si>
  <si>
    <t>B82450A2364A000</t>
  </si>
  <si>
    <t>2450BM15A0002/DEA202450BT7210A1</t>
  </si>
  <si>
    <t>LQG15HS3N9S02</t>
  </si>
  <si>
    <t>LQW18AN12NG00D</t>
  </si>
  <si>
    <t>LQW18AN3N9D00D</t>
  </si>
  <si>
    <t>BLM18EG221SN1x (0603)</t>
  </si>
  <si>
    <t>CDRH8D43NP-100N</t>
  </si>
  <si>
    <t>SDR0604-220YL</t>
  </si>
  <si>
    <t>LQM21FN4R7N</t>
  </si>
  <si>
    <t>EPL3015-472MLB (Coilcraft)/LQH3NPN4R7MM0 (Murata)</t>
  </si>
  <si>
    <t>BLM31PG601SN1x (1206)</t>
  </si>
  <si>
    <t>LPS3015-222ML</t>
  </si>
  <si>
    <t>XFL3012-222ME</t>
  </si>
  <si>
    <t>LQH3NPN2R2MM0 (Murata) / NR3015T2R2M (Taiyo Yuden)</t>
  </si>
  <si>
    <t>Конденсаторы</t>
  </si>
  <si>
    <t>0603 X7R 10 В 0,01 мкФ ±20%</t>
  </si>
  <si>
    <t>0603 X7R 16 В 0,015 мкФ ±20%</t>
  </si>
  <si>
    <t>0603 X7R 16 В 0,1 мкФ ±20%</t>
  </si>
  <si>
    <t>0805 X7R 10 В 0,68 мкФ ±20%</t>
  </si>
  <si>
    <t>1210 X7R 50 В 4,7 мкФ ±20%</t>
  </si>
  <si>
    <t>1210 X7R 25 В 10 мкФ ±20%</t>
  </si>
  <si>
    <t>293D-107-X0-004C</t>
  </si>
  <si>
    <t>0603 X5R 6.3 В 2.2 мкФ ±20%(-40+85C)</t>
  </si>
  <si>
    <t>0402 X5R 10 В 100 нФ ±20% (-55+125С)/ GRM155R71A104KA01D</t>
  </si>
  <si>
    <t>0402 NPO 50 В 1 пФ ±5 % (-55+125С)/GRM1555C1H1R0CZ01D</t>
  </si>
  <si>
    <t>0402 NPO 50 В 1,5 пФ ±0.25 % (-55+125С)/ GRM1555C1H1R5CZ01D</t>
  </si>
  <si>
    <t>0402 NPO 50 В 27 пФ ±0.25 % (-55+125С)/ GRM1555C1H270JZ01D</t>
  </si>
  <si>
    <t>0402 NPO 50 В 220 пФ ±5 % (-55+125С)/ GRM1555C1H221JA01D</t>
  </si>
  <si>
    <t>Чип танталовый 6,3В 470 мкФ 20 % тип Е / 593D477X06R3E</t>
  </si>
  <si>
    <t>К50-35-25В-220 мкФ ±20%</t>
  </si>
  <si>
    <t>К50-35-35В-470 мкФ ±20%</t>
  </si>
  <si>
    <t>К50-35-16 В-470 мкФ</t>
  </si>
  <si>
    <t>DSK-3R3H224</t>
  </si>
  <si>
    <t>К50-35-50 В-470 мкФ</t>
  </si>
  <si>
    <t>0603 NPO 50В 10 пФ ± 5%</t>
  </si>
  <si>
    <t>0603 NPO 50В 22 пФ ± 5%</t>
  </si>
  <si>
    <t>0603 NPO 50В 33 пФ ± 5%</t>
  </si>
  <si>
    <t>0402 NPO 50В 27 пФ ± 5% -55+125C/ GRM1555C1H270JA01D</t>
  </si>
  <si>
    <t>0603 NPO 10В 680 пФ ± 2%</t>
  </si>
  <si>
    <t>0603 X7R 16 В 0,001 мкФ ± 20%</t>
  </si>
  <si>
    <t>0603 X7R 16 В 0,1 мкФ ± 10%</t>
  </si>
  <si>
    <t>0603 X7R 25 В 0,1 мкФ ± 20%</t>
  </si>
  <si>
    <t>0603 X5R 6,3 В 1 мкФ ± 20%</t>
  </si>
  <si>
    <t>0402 X5R 6.3 В 1 мкФ ± 10% -40 +85C/ GRM155R60J105KE19D</t>
  </si>
  <si>
    <t>0805 X5R 6,3 В 10 мкФ ± 20%</t>
  </si>
  <si>
    <t>1206 X5R 25 В 10 мкФ ± 20%</t>
  </si>
  <si>
    <t>1210 X5R 10 В 22 мкФ ± 20%</t>
  </si>
  <si>
    <t>0402 NPO 50 В 1 пФ ±0,05пФ -55 +125С / GRM1555C1H1R5WA01D</t>
  </si>
  <si>
    <t>0603 NPO 50 В 1,8 пФ ±0,1 пФ -55 +125C / GQM1885C2A1R8BB01D</t>
  </si>
  <si>
    <t>0402 NPO 50 В 18 пФ ± 5% -55 +125С / GRM1555C1H11480JZ01D</t>
  </si>
  <si>
    <t>0805 Y5V 10 В 10 мкФ ± 10%</t>
  </si>
  <si>
    <t>0805 NPO 10 В 10 пФ ± 10%</t>
  </si>
  <si>
    <t>0603 NPO 10В 33 пФ ± 10%</t>
  </si>
  <si>
    <t>0805 NPO 10 В 100 пФ ± 10%</t>
  </si>
  <si>
    <t>0603 NPO 100 В 100 пФ ± 10%</t>
  </si>
  <si>
    <t>0805 NPO 100 В 180 пФ ± 5%</t>
  </si>
  <si>
    <t>0805 NPO 25 В 270 пФ ± 10%</t>
  </si>
  <si>
    <t>0603 X7R 10 B 1 нФ ± 20%</t>
  </si>
  <si>
    <t>0805 X7R 25 В 0,1 мкФ ± 5%</t>
  </si>
  <si>
    <t>0603 X7R 16 В 1 мкФ ± 20%</t>
  </si>
  <si>
    <t>0805 X5R 10 В 4,7 мкФ ± 20%</t>
  </si>
  <si>
    <t>Тантал тип А 10 В 10 мкФ ± 20%</t>
  </si>
  <si>
    <t>Тантал тип А 10 В 22 мкФ ± 20%</t>
  </si>
  <si>
    <t>К50-35 16 В 100 мкФ</t>
  </si>
  <si>
    <t>0603 X7R 6,3 B 2,2 мкФ ± 20%</t>
  </si>
  <si>
    <t>0603 X7R 25 B 0,1 мкФ ± 5%</t>
  </si>
  <si>
    <t>0805 X7R 50 B 0,1 мкФ ± 10%</t>
  </si>
  <si>
    <t>0603 X7R (X5R) 10 B 1 мкФ ± 20%</t>
  </si>
  <si>
    <t>0402 NPO 16 В 15 пФ ± 10%</t>
  </si>
  <si>
    <t>0402 X5R 10 В 0,1 мкФ ± 20%</t>
  </si>
  <si>
    <t>0402 NPO 16 В 220 пФ ± 10%</t>
  </si>
  <si>
    <t>0402 NPO 16 В 47 пФ ± 10%</t>
  </si>
  <si>
    <t>0402 NPO 50 В 33 пФ ± 10%</t>
  </si>
  <si>
    <t>0402 X5R 4 В 1 мкФ ± 10%</t>
  </si>
  <si>
    <t>0402 NPO 16 В 27 пФ ± 10%</t>
  </si>
  <si>
    <t>Микросхемы</t>
  </si>
  <si>
    <t>LM2575S-ADJ или LM2575HVS-ADJ, аналог MIC4576BU/ MIC4576WU</t>
  </si>
  <si>
    <t>LT3652IMSE</t>
  </si>
  <si>
    <t>FM25V10-G</t>
  </si>
  <si>
    <t>LPC2368FBD100</t>
  </si>
  <si>
    <t>Акселерометр LIS302DL</t>
  </si>
  <si>
    <t>TPS63001DRCT</t>
  </si>
  <si>
    <t>TPS73033DBVT/ TPS73033DBVR</t>
  </si>
  <si>
    <t>TPA301D (тип корпуса SOIC-8)</t>
  </si>
  <si>
    <t>TPS3836K33QDBVRQ1</t>
  </si>
  <si>
    <t>PCF7941ATS</t>
  </si>
  <si>
    <t>CC2530F256</t>
  </si>
  <si>
    <t>PJF7993ATW/C1C</t>
  </si>
  <si>
    <t>PIC18F46J50-I/PT</t>
  </si>
  <si>
    <t>LM2735XMFX</t>
  </si>
  <si>
    <t>TPS3838K33QDBVRQ1</t>
  </si>
  <si>
    <t>LTC4055EUF/LTC4055EUF-1</t>
  </si>
  <si>
    <t>USBUF02W6</t>
  </si>
  <si>
    <t>TPS76333DBVT</t>
  </si>
  <si>
    <t>MCP1703-3002E/CB 3,3V / MCP1702-3002E/CB 3,3V</t>
  </si>
  <si>
    <t>TPS61221DCK</t>
  </si>
  <si>
    <t>TPS61093DSK</t>
  </si>
  <si>
    <t>LM1117MPX-3,3/M1117IMPX-3,3</t>
  </si>
  <si>
    <t>TVL1117-33CDCY/TVL1117-33IDCY</t>
  </si>
  <si>
    <t>TDA3663/N1 / MCP1790-3302E/DB / TLE4274GSV33</t>
  </si>
  <si>
    <t>IRF5851</t>
  </si>
  <si>
    <t>IRLML6302</t>
  </si>
  <si>
    <t>IRLML2502</t>
  </si>
  <si>
    <t>PCF7941ATJ/B00E</t>
  </si>
  <si>
    <t>LIS331DLH</t>
  </si>
  <si>
    <t>LM4040B25IBDZ</t>
  </si>
  <si>
    <t>TPS3836QDBVT/ TPS3836QDBVR</t>
  </si>
  <si>
    <t>CSTCE8M00G-RO</t>
  </si>
  <si>
    <t>Предохранители</t>
  </si>
  <si>
    <t>Предохранитель RXEF160</t>
  </si>
  <si>
    <t>miniSMDC260F/16-2</t>
  </si>
  <si>
    <t>MF – MSMF110/24X</t>
  </si>
  <si>
    <t>FSMD010-0805</t>
  </si>
  <si>
    <t>Резисторы</t>
  </si>
  <si>
    <t>0603 -0 Ом ±5 % (Перемычка)</t>
  </si>
  <si>
    <t>2512 0,15 Ом ±5 % или WSLT2512R0150FEA</t>
  </si>
  <si>
    <t>0603 51 Ом ± 5%</t>
  </si>
  <si>
    <t>0603 2 кОм ± 1%</t>
  </si>
  <si>
    <t>1206 3,3 кОм ± 5%</t>
  </si>
  <si>
    <t>0603 4,7 кОм ± 1%</t>
  </si>
  <si>
    <t>0603 4,7 кОм ± 5%</t>
  </si>
  <si>
    <t>0603 10 кОм ± 1%</t>
  </si>
  <si>
    <t>0603 5,1 кОм ± 5%</t>
  </si>
  <si>
    <t>0603 9,09 кОм ± 1%</t>
  </si>
  <si>
    <t>0603 255 кОм ± 1%</t>
  </si>
  <si>
    <t>0603 12 кОм ± 5%</t>
  </si>
  <si>
    <t>0603 43 кОм ± 1%</t>
  </si>
  <si>
    <t>0603 2 кОм ± 5%</t>
  </si>
  <si>
    <t>0603 36 кОм ± 5%</t>
  </si>
  <si>
    <t>0603 330 кОм ± 1%</t>
  </si>
  <si>
    <t>0603 390 кОм ± 1%</t>
  </si>
  <si>
    <t>0603 33 кОм ± 1%</t>
  </si>
  <si>
    <t>0603 909 кОм ± 0,25%</t>
  </si>
  <si>
    <t>0603 511 кОм ± 0,25%</t>
  </si>
  <si>
    <t>0805 12 кОм ± 5%</t>
  </si>
  <si>
    <t>0603 240 кОм ± 1%</t>
  </si>
  <si>
    <t>0603 240 кОм ± 5%</t>
  </si>
  <si>
    <t>0603 910 кОм ± 5%</t>
  </si>
  <si>
    <t>0603 15 кОм ± 5%</t>
  </si>
  <si>
    <t>0603 47 кОм ± 1%</t>
  </si>
  <si>
    <t>0603 412 кОм ± 0,25%</t>
  </si>
  <si>
    <t>0805 1,6 кОм ± 5%</t>
  </si>
  <si>
    <t>0603 160 кОм ± 1%</t>
  </si>
  <si>
    <t>2010 0,1 Ом ± 5% / CRCW2010R100JN</t>
  </si>
  <si>
    <t>Чип резисторная сборка 0603*4 22 Ом</t>
  </si>
  <si>
    <t>Чип резисторная сборка 0603*4 100 Ом</t>
  </si>
  <si>
    <t>0402 4,3 кОм ±1 % / RK73H1ETTP4301F</t>
  </si>
  <si>
    <t>0402 4,3 кОм ± 5%</t>
  </si>
  <si>
    <t>0603 5,1 кОм ± 1%</t>
  </si>
  <si>
    <t>0603 51 кОм ± 5%</t>
  </si>
  <si>
    <t>0402 56 кОм ±1 % / RK73H1ETTP5602F</t>
  </si>
  <si>
    <t>0603 75 кОм ± 1%</t>
  </si>
  <si>
    <t>0603 100 кОм ± 1%</t>
  </si>
  <si>
    <t>0603 100 кОм ± 5%</t>
  </si>
  <si>
    <t>0603 150 кОм ± 1%</t>
  </si>
  <si>
    <t>0603 240 Ом ± 5%</t>
  </si>
  <si>
    <t>0603 100 Ом ± 5%</t>
  </si>
  <si>
    <t>0402 100 Ом ± 5%</t>
  </si>
  <si>
    <t>0603 220 Ом ± 5%</t>
  </si>
  <si>
    <t>0603 560 Ом ± 5%</t>
  </si>
  <si>
    <t>0402 5,1 кОм ± 5%</t>
  </si>
  <si>
    <t>0402 10 кОм ± 5%</t>
  </si>
  <si>
    <t>1206 0 Ом (перемычка)</t>
  </si>
  <si>
    <t>1206 10 Ом ± 5%</t>
  </si>
  <si>
    <t>1206 27 Ом ± 5%</t>
  </si>
  <si>
    <t>0805 100 Ом ± 5%</t>
  </si>
  <si>
    <t>0805 330 Ом ± 5%</t>
  </si>
  <si>
    <t>0805 680 Ом ± 5%</t>
  </si>
  <si>
    <t>0805 2,2 кОм ± 5%</t>
  </si>
  <si>
    <t>0805 6,8 кОм ± 5%</t>
  </si>
  <si>
    <t>0805 10 кОм ± 5%</t>
  </si>
  <si>
    <t>1206 10 кОм ± 5%</t>
  </si>
  <si>
    <t>0805 18 кОм ± 5%</t>
  </si>
  <si>
    <t>0805 100 кОм ± 5%</t>
  </si>
  <si>
    <t>0805 220 кОм ± 5%</t>
  </si>
  <si>
    <t>0805 330 кОм ± 5%</t>
  </si>
  <si>
    <t>2512 0,1 Ом ± 5%</t>
  </si>
  <si>
    <t>0805 1 кОм ± 5%</t>
  </si>
  <si>
    <t>0805 5,1 кОм ± 5%</t>
  </si>
  <si>
    <t>0805 10 кОм ± 1%</t>
  </si>
  <si>
    <t>0805 15 кОм ± 5%</t>
  </si>
  <si>
    <t>0805 43 кОм ± 1%</t>
  </si>
  <si>
    <t>1206 1 Ом ± 5%</t>
  </si>
  <si>
    <t>1206 36 Ом ± 5%</t>
  </si>
  <si>
    <t>0805 120 кОм ± 5%</t>
  </si>
  <si>
    <t>0805 150 кОм ± 5%</t>
  </si>
  <si>
    <t>0805 200 кОм ± 5%</t>
  </si>
  <si>
    <t>1206 100 Ом ± 5%</t>
  </si>
  <si>
    <t>1210 12 Ом ± 5%</t>
  </si>
  <si>
    <t>0603 270 Ом ± 5%</t>
  </si>
  <si>
    <t>0603 1,5 кОм ± 5%</t>
  </si>
  <si>
    <t>0603 3,3 кОм ± 5%</t>
  </si>
  <si>
    <t>0603 6,8 кОм ± 5%</t>
  </si>
  <si>
    <t>0603 10 кОм ± 5%</t>
  </si>
  <si>
    <t>0603 27 кОм ± 5%</t>
  </si>
  <si>
    <t>0603 43 кОм ± 5%</t>
  </si>
  <si>
    <t>0603 47 кОм ± 5%</t>
  </si>
  <si>
    <t>0805 1 МОм ± 5%</t>
  </si>
  <si>
    <t>0603 22 Ом ± 5%</t>
  </si>
  <si>
    <t>0603 1 кОм ± 5%</t>
  </si>
  <si>
    <t>0402 100 кОм ± 5%</t>
  </si>
  <si>
    <t>Резонаторы</t>
  </si>
  <si>
    <t>SMD кварц 32768 Гц 8х3.8 мм -40+85С( KX-327ST)/ GSX-200/ DMX-26S</t>
  </si>
  <si>
    <t>NX3225SA – 32 MHz</t>
  </si>
  <si>
    <t>KX-KT 12.000 MHz</t>
  </si>
  <si>
    <t>Разъёмы/контакты/штекеры/отсеки</t>
  </si>
  <si>
    <t>PBD-16</t>
  </si>
  <si>
    <t>PLD-16R</t>
  </si>
  <si>
    <t>PBD-26</t>
  </si>
  <si>
    <t>PBD-12</t>
  </si>
  <si>
    <t>TJ6-4P4C</t>
  </si>
  <si>
    <t>PLS-5</t>
  </si>
  <si>
    <t>PLD-16</t>
  </si>
  <si>
    <t>PLD-26</t>
  </si>
  <si>
    <t>PLD-12R</t>
  </si>
  <si>
    <t>WF-3 с шагом 2,54</t>
  </si>
  <si>
    <t>MW-5M</t>
  </si>
  <si>
    <t>MW-4M</t>
  </si>
  <si>
    <t>HU-3</t>
  </si>
  <si>
    <t>SMA-F угловой</t>
  </si>
  <si>
    <t>SMA S-P215</t>
  </si>
  <si>
    <t>Держатель sim-карты 6393699-1</t>
  </si>
  <si>
    <t>DJ614-2.8</t>
  </si>
  <si>
    <t>MOLEX 49448-1611, 49448-1411</t>
  </si>
  <si>
    <t>DJK-05D/ DS-313</t>
  </si>
  <si>
    <t>MW-4MR</t>
  </si>
  <si>
    <t>Molex 52271-1269</t>
  </si>
  <si>
    <t>FB-5R</t>
  </si>
  <si>
    <t>Разъём WF-2R</t>
  </si>
  <si>
    <t>Клема HU-2</t>
  </si>
  <si>
    <t>DJK-02A</t>
  </si>
  <si>
    <t>USB/M-1J</t>
  </si>
  <si>
    <t>PLS-2</t>
  </si>
  <si>
    <t>FB1-10R/52043-1019</t>
  </si>
  <si>
    <t>PLS-5S</t>
  </si>
  <si>
    <t>Molex 520431219</t>
  </si>
  <si>
    <t>Переключатели/кнопки</t>
  </si>
  <si>
    <t>Микропереключатель DM3-03P</t>
  </si>
  <si>
    <t>SS-12D10</t>
  </si>
  <si>
    <t>Модули</t>
  </si>
  <si>
    <t>GSM модуль SIM900D</t>
  </si>
  <si>
    <t>Устройства передачи звука</t>
  </si>
  <si>
    <t>Зуммер пьезоэлектрический EFM-240 или EFM-230</t>
  </si>
  <si>
    <t>Электромагнитный вызывной прибор HC0903A</t>
  </si>
  <si>
    <t>Малогабаритный телефон HSR10Q-32/ RB-10032F-93 BR/ HSB10B/ HSB10C</t>
  </si>
  <si>
    <t>Малогабаритный микрофон EM-6050P</t>
  </si>
  <si>
    <t>HC0905F</t>
  </si>
  <si>
    <t>BMT1212S / BMT1212H09-06LF / HCM1212A</t>
  </si>
  <si>
    <t>Материалы</t>
  </si>
  <si>
    <t>Батарея ML1220-TJ1/  ML1220/F1B</t>
  </si>
  <si>
    <t>СКУ ЛЕАС.464418.003.100.00-01 (Тюльпан)</t>
  </si>
  <si>
    <t>Клавиатура пленочная СКУ ЛЕАС464418.003.110.00</t>
  </si>
  <si>
    <t>Клавиатура пленочная СКУ ЛЕАС.464418.003.110.00-01</t>
  </si>
  <si>
    <t>Аккумуляторная батарея POLYMER855085-4000mAh 3.7V (в сборе)</t>
  </si>
  <si>
    <t>Крышка МКУ доработанная бонками</t>
  </si>
  <si>
    <t>Корпус МКУ</t>
  </si>
  <si>
    <t>Винт ГОСТ 17473-80 М3х12.48.016</t>
  </si>
  <si>
    <t>IRLML2803/IRLML2502</t>
  </si>
  <si>
    <t>L-7104SECK/L-7104CGCK/L-7104SYCK</t>
  </si>
  <si>
    <t>BZX84-C5V1 (SOT-23)</t>
  </si>
  <si>
    <t>EHF2BE2450/LDB212G4010C-001</t>
  </si>
  <si>
    <t>BLM21PG121SN1 (1206) Murata</t>
  </si>
  <si>
    <t>0805 X7R 50 В 0,1 мкФ ±20%</t>
  </si>
  <si>
    <t>1206 X7R 50 В 1 мкФ ±20%</t>
  </si>
  <si>
    <t>0805 X5R 6,3 В 10 мкФ ±10%</t>
  </si>
  <si>
    <t>0603 NPO 50 В 33 пФ ±10%</t>
  </si>
  <si>
    <t>0402 X5R 6.3 В 1 мкФ ±20% (-40+85C)/ GRM155R60J105ME19D</t>
  </si>
  <si>
    <t>Танталовый 6,3 В 470 мкФ ± 10%, тип E / 593D477X96R3E</t>
  </si>
  <si>
    <t>STM32F103RET6</t>
  </si>
  <si>
    <t>TPS5420DR</t>
  </si>
  <si>
    <t>BQ24103(A)RHLT(R,T)/BQ24100RHLR</t>
  </si>
  <si>
    <t>2512 0,1 Ом ± 1%</t>
  </si>
  <si>
    <t>0603 626 кОм ± 0,25%</t>
  </si>
  <si>
    <t>PLD-14</t>
  </si>
  <si>
    <t>MicroSD Molex 500901-0801/ MSHN08-TF09</t>
  </si>
  <si>
    <t>Кнопка датчика вскрытия корпуса HDT0004/DS1 - 01</t>
  </si>
  <si>
    <t>Этикетка (размеры 19х38 мм, лента) с серийным номером</t>
  </si>
  <si>
    <t>Клавиатура МКУ ЛЕАС.464418.002.190.00-01</t>
  </si>
  <si>
    <t>Клавиатура МКУ М 138.410.02.00</t>
  </si>
  <si>
    <t>Плата радиоприемника в сборе (СКУ) ЛЕАС.464418.003.320.00</t>
  </si>
  <si>
    <t>Плата защиты АКБ МКУ ЛЕАС.464418.002.170.00</t>
  </si>
  <si>
    <t>Плата подключения АКБ СКУ ЛЕАС.464418.003.102.00</t>
  </si>
  <si>
    <t>Плата процессорная МКУ (без платы GPS/Глонасс) ЛЕАС.464418.002.413.00</t>
  </si>
  <si>
    <t>Плата процессорная СКУ ЛЕАС.464418.003.310.00 (без радиоприемника)</t>
  </si>
  <si>
    <t>Трубка СКУ Тюльпан в  сборе ЛЕАС.464418.003.101.00-01СБ</t>
  </si>
  <si>
    <t>Предварительный осмотр изделия УА</t>
  </si>
  <si>
    <t>Проверка работоспособности после замены элемента</t>
  </si>
  <si>
    <t>УА</t>
  </si>
  <si>
    <t>Замена АКБ УА</t>
  </si>
  <si>
    <t>Замена клавиатуры УА</t>
  </si>
  <si>
    <t>Замена корпуса УА с переустановкой узлов</t>
  </si>
  <si>
    <t>Li-Ion W18650/3PT / Li-Ion W18650S/3PT,  3,5 V</t>
  </si>
  <si>
    <t>СКУ М 138.310.00.00 (Z-25)</t>
  </si>
  <si>
    <t>Аккумуляторная батарея Li-POL 7/4 D*( в сборе)</t>
  </si>
  <si>
    <t>Клавиатура пленочная СКУ М 138.310.02.00СБ</t>
  </si>
  <si>
    <t>Ножка самоклеящаяся SJ5003</t>
  </si>
  <si>
    <t>Стекло для УА с ЖК дисплеем</t>
  </si>
  <si>
    <t>Основание корпуса УА с ЖК дисплеем</t>
  </si>
  <si>
    <t>Клавиатура УА с цветными кнопками</t>
  </si>
  <si>
    <t>Клавиатура УА черно - белая</t>
  </si>
  <si>
    <t>Заглушка для корпуса УА ЛЕАС.444618.004.021.04</t>
  </si>
  <si>
    <t>Заглушка для корпуса УА ЛЕАС.444618.004.021.05</t>
  </si>
  <si>
    <t>Плата процессорная УА ЛЕАС.464418.004.221.00 (без катушки)</t>
  </si>
  <si>
    <t>TIC154A</t>
  </si>
  <si>
    <t>Доработанное основание корпуса СКУ тюльпан</t>
  </si>
  <si>
    <t>Крышка корпуса УА с ЖК дисплеем,включая клавиатуру</t>
  </si>
  <si>
    <t>шт.</t>
  </si>
  <si>
    <t>Диагностика МКУ, в том числе:
- запись актуальной микропрограммы (прошивки) в МКУ; 
- сборка МКУ; 
- проверка работоспособности МКУ с использованием технологического сервера СЭМПЛ;
- проведение цикла полного заряда и разряда АКБ МКУ.</t>
  </si>
  <si>
    <t>Диагностика СКУ, в том числе: 
- запись актуальной микропрограммы (прошивки) в СКУ; 
- сборка СКУ;
- проверка работоспособности СКУ с использованием технологического сервера СЭМПЛ;</t>
  </si>
  <si>
    <t>Диагностика УА, в том числе: 
- запись актуальной микропрограммы (прошивки) в УА ;
- сборка УА; 
- проверка работоспособности УА с использованием технологического сервера СЭМПЛ; 
- проведение цикла полного заряда и разряда АКБ УА</t>
  </si>
  <si>
    <r>
      <rPr>
        <b/>
        <sz val="11"/>
        <rFont val="Times New Roman"/>
        <family val="1"/>
        <charset val="204"/>
      </rPr>
      <t>Расчет НМЦК по формуле</t>
    </r>
    <r>
      <rPr>
        <sz val="11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</si>
  <si>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WF-4 вилка на плату с шагом 2,54</t>
  </si>
  <si>
    <t>DJK-04A</t>
  </si>
  <si>
    <t>Катушка ЛЕАС.464418.004.203</t>
  </si>
  <si>
    <t>Держатель плат TCBN-T1-M3-6-8</t>
  </si>
  <si>
    <t>Корпус Z25</t>
  </si>
  <si>
    <t>Планка ЛЕАС.464418.003.100</t>
  </si>
  <si>
    <t>Упор ЛЕАС.464418.003.100.19</t>
  </si>
  <si>
    <t>Доработанная крышка корпуса СКУ тюльпан  (включая крышку, клавиатуру)</t>
  </si>
  <si>
    <t>Плата ЛЕАС.464418.002.128.00-01 (Глонасс/GPS)</t>
  </si>
  <si>
    <t>Прочие материалы/платы/комплектация</t>
  </si>
  <si>
    <t>Плата управления ЭБ ЛЕАС.464418.001.520.00</t>
  </si>
  <si>
    <t>Плата радиоприемника в сборе (СКУ) ЛЕАС.464418.003.160.00</t>
  </si>
  <si>
    <t>Плата модуля GSM СКУ ЛЕАС.464418.003.150.00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</si>
  <si>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</si>
  <si>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t xml:space="preserve">ОБОСНОВАНИЕ НАЧАЛЬНОЙ ЦЕНЫ ЕДИНИЦЫ, 
НАЧАЛЬНОЙ СУММЫ ЦЕН ЕДИНИЦ, 
МАКСИМАЛЬНОЕ ЗНАЧЕНИЕ ЦЕНЫ КОНТРАКТА
на оказание услуг по ремонту оборудования ФГИС СЭМПЛ
</t>
  </si>
  <si>
    <t xml:space="preserve">В связи с тем, что объем подлежащих оказанию услуг по ремонту оборудования ФГИС  СЭМПЛ  (далее – услуги) невозможно определить, Заказчик, с учетом установленного норматива количества и цены закупаемых услуг на затраты по приобретению услуг по ремонту оборудования ФГИС СЭМПЛ (приказ ФСИН России от 09.10.2025 № 830), определяет начальную цену единицы услуги, начальную сумму цен указанных единиц, максимальное значение цены контракта, а также обосновывает в соответствии со статьей 22 Федерального закона № 44-ФЗ цену единицы услуги.
При определении начальной суммы цен единиц услуги были применены метод сопоставимых рыночных цен (анализа рынка). Расчет выполнен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Министерства экономического развития РФ от 2 октября 2013 года № 567.
Для расчета начальной цены единицы услуги использовалась общедоступная информация о ценах, проведено исследование рынка путем официальной переписки заказчика с потенциальными исполнителями. Запросы коммерческих предложений были направлены 8 исполнителям, осуществляющих оказание идентичных услуг, из которых 3 (три) предоставили коммерческие предложения о стоимости услуг, необходимых заказчику.
</t>
  </si>
  <si>
    <t xml:space="preserve"> Так как контракт заключается с единственным поставщиком, то целесообразно объявить закупочную сессию по наименьшей цене, а именно НМЦК стартовая - 197267 (сто девяносто семь тысяч двестишестьдесят семь) руб. 40 копеек.</t>
  </si>
  <si>
    <t xml:space="preserve">Старший инженер 
 отдела телекоммуникационных 
и информационных систем 
ФКУ ЦИТОВ УФСИН России 
по Хабаровскому краю 
капитан внутренней службы                                                                                                                                                                                                                                                                                                                                                                                К.Е. Евтухова
</t>
  </si>
  <si>
    <t>Исполнитель №1 (вх-27/51-1639 от 18.06.2026)</t>
  </si>
  <si>
    <t>Исполнитель №2 (вх-27/51-1640 от 18.06.2026)</t>
  </si>
  <si>
    <t>Исполнитель №3 (вх-27/51-1641 от 18.06.2026)</t>
  </si>
  <si>
    <r>
      <t>В результате применения</t>
    </r>
    <r>
      <rPr>
        <b/>
        <sz val="11"/>
        <rFont val="Times New Roman"/>
        <family val="1"/>
        <charset val="204"/>
      </rPr>
      <t xml:space="preserve"> метода сопоставимых рыночных цен</t>
    </r>
    <r>
      <rPr>
        <sz val="11"/>
        <rFont val="Times New Roman"/>
        <family val="1"/>
        <charset val="204"/>
      </rPr>
      <t xml:space="preserve"> установлено, что </t>
    </r>
    <r>
      <rPr>
        <b/>
        <sz val="11"/>
        <rFont val="Times New Roman"/>
        <family val="1"/>
        <charset val="204"/>
      </rPr>
      <t>начальная сумма цен единиц</t>
    </r>
    <r>
      <rPr>
        <sz val="11"/>
        <rFont val="Times New Roman"/>
        <family val="1"/>
        <charset val="204"/>
      </rPr>
      <t xml:space="preserve"> услуг по ремонту оборудования СЭМПЛ составляет </t>
    </r>
    <r>
      <rPr>
        <b/>
        <sz val="11"/>
        <rFont val="Times New Roman"/>
        <family val="1"/>
        <charset val="204"/>
      </rPr>
      <t>219470 рублей (двести девятнадцать тысяч четыреста семдесят ) руб. 87 копеек.</t>
    </r>
  </si>
  <si>
    <r>
      <t>Максимальное значение цены контракта 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и приказом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не возможно определить.
В связи с невозможностью определения объема оказания услуг по ремонту оборудования ФГИС СЭМПЛ, определена начальная сумма цен единиц товара, работы, услуги.</t>
    </r>
    <r>
      <rPr>
        <b/>
        <sz val="11"/>
        <rFont val="Times New Roman"/>
        <family val="1"/>
        <charset val="204"/>
      </rPr>
      <t xml:space="preserve"> Максимальное значение цены контракта установлено, исходя из выделенных лимитов бюджетных обязательств, а именно в размере 343 000 (триста сорок три тысячи) рублей 00 копеек.</t>
    </r>
    <r>
      <rPr>
        <sz val="11"/>
        <rFont val="Times New Roman"/>
        <family val="1"/>
        <charset val="204"/>
      </rPr>
      <t xml:space="preserve">
В соответствии со статьей 42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оплата оказания услуг осуществляется по цене единицы услуги исходя из объема фактически оказанной услуги, по цене каждой запасной части к оборудованию исходя из количества запасных частей, поставки которых будут осуществлены в ходе исполнения контракта, но в размере, не превышающем максимального значения цены контракта, указанного в извещении об осуществлении закупки.
Оплата оказания услуги осуществляется по цене единицы услуги исходя из объема фактически оказанной услуги, по цене каждой запасной части к оборудованию исходя из количества запасных частей, поставки которых будут осуществлены в ходе исполнения контракта, но в размере, не превышающем максимального значения цены контракта, указанного в извещении об осуществлении закупки и документации о закупке.
 Заказчик не указывает сведения о потенциальных исполнителях, сделавших коммерческое предложение во избежание нарушения ст.11 Федерального закона от 26.07.2006  №135-ФЗ (ред. от 01.03.2011) «О защите конкуренции» и сговора участников размещения заказа. Коммерческие предложения хранятся у Заказчика.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</si>
</sst>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15" fillId="0" borderId="0"/>
    <xf numFmtId="9" fontId="15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Protection="1">
      <protection locked="0"/>
    </xf>
    <xf numFmtId="4" fontId="1" fillId="0" borderId="0" xfId="0" applyNumberFormat="1" applyFont="1" applyBorder="1" applyAlignment="1" applyProtection="1">
      <alignment horizontal="center"/>
    </xf>
    <xf numFmtId="4" fontId="5" fillId="0" borderId="0" xfId="0" applyNumberFormat="1" applyFont="1" applyBorder="1" applyAlignment="1" applyProtection="1">
      <alignment horizontal="right" vertical="center"/>
    </xf>
    <xf numFmtId="2" fontId="2" fillId="0" borderId="0" xfId="0" applyNumberFormat="1" applyFont="1" applyBorder="1" applyAlignment="1">
      <alignment horizontal="center" vertical="center" wrapText="1"/>
    </xf>
    <xf numFmtId="2" fontId="8" fillId="2" borderId="0" xfId="0" applyNumberFormat="1" applyFont="1" applyFill="1" applyProtection="1">
      <protection locked="0"/>
    </xf>
    <xf numFmtId="2" fontId="8" fillId="2" borderId="2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2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wrapText="1"/>
    </xf>
    <xf numFmtId="2" fontId="8" fillId="2" borderId="2" xfId="0" applyNumberFormat="1" applyFont="1" applyFill="1" applyBorder="1" applyAlignment="1">
      <alignment horizontal="center"/>
    </xf>
    <xf numFmtId="2" fontId="8" fillId="2" borderId="2" xfId="0" applyNumberFormat="1" applyFont="1" applyFill="1" applyBorder="1" applyProtection="1">
      <protection locked="0"/>
    </xf>
    <xf numFmtId="2" fontId="8" fillId="2" borderId="2" xfId="0" applyNumberFormat="1" applyFont="1" applyFill="1" applyBorder="1"/>
    <xf numFmtId="2" fontId="12" fillId="2" borderId="0" xfId="0" applyNumberFormat="1" applyFont="1" applyFill="1" applyAlignment="1">
      <alignment horizontal="left"/>
    </xf>
    <xf numFmtId="2" fontId="12" fillId="2" borderId="0" xfId="0" applyNumberFormat="1" applyFont="1" applyFill="1" applyAlignment="1" applyProtection="1"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2" fontId="8" fillId="2" borderId="0" xfId="0" applyNumberFormat="1" applyFont="1" applyFill="1"/>
    <xf numFmtId="0" fontId="0" fillId="2" borderId="0" xfId="0" applyFill="1" applyProtection="1">
      <protection locked="0"/>
    </xf>
    <xf numFmtId="0" fontId="0" fillId="2" borderId="0" xfId="0" applyFill="1"/>
    <xf numFmtId="2" fontId="12" fillId="2" borderId="2" xfId="0" applyNumberFormat="1" applyFont="1" applyFill="1" applyBorder="1" applyAlignment="1">
      <alignment horizontal="center" vertical="center" wrapText="1"/>
    </xf>
    <xf numFmtId="2" fontId="0" fillId="2" borderId="0" xfId="0" applyNumberFormat="1" applyFill="1"/>
    <xf numFmtId="2" fontId="12" fillId="2" borderId="2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Border="1" applyAlignment="1">
      <alignment vertical="center" wrapText="1"/>
    </xf>
    <xf numFmtId="4" fontId="5" fillId="2" borderId="0" xfId="0" applyNumberFormat="1" applyFont="1" applyFill="1" applyBorder="1" applyAlignment="1" applyProtection="1">
      <alignment horizontal="right" vertical="center"/>
    </xf>
    <xf numFmtId="0" fontId="8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2" fontId="8" fillId="2" borderId="0" xfId="0" applyNumberFormat="1" applyFont="1" applyFill="1" applyAlignment="1" applyProtection="1">
      <protection locked="0"/>
    </xf>
    <xf numFmtId="0" fontId="9" fillId="2" borderId="0" xfId="0" applyFont="1" applyFill="1" applyProtection="1"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Protection="1">
      <protection locked="0"/>
    </xf>
    <xf numFmtId="0" fontId="8" fillId="2" borderId="0" xfId="0" applyFont="1" applyFill="1" applyProtection="1">
      <protection locked="0"/>
    </xf>
    <xf numFmtId="0" fontId="8" fillId="2" borderId="0" xfId="0" applyNumberFormat="1" applyFont="1" applyFill="1" applyProtection="1">
      <protection locked="0"/>
    </xf>
    <xf numFmtId="0" fontId="9" fillId="2" borderId="0" xfId="0" applyFont="1" applyFill="1"/>
    <xf numFmtId="0" fontId="12" fillId="2" borderId="6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12" fillId="2" borderId="6" xfId="0" applyNumberFormat="1" applyFont="1" applyFill="1" applyBorder="1" applyAlignment="1">
      <alignment horizontal="left" vertical="center"/>
    </xf>
    <xf numFmtId="0" fontId="8" fillId="2" borderId="2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10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2" fillId="2" borderId="0" xfId="0" applyNumberFormat="1" applyFont="1" applyFill="1" applyAlignment="1" applyProtection="1">
      <protection locked="0"/>
    </xf>
    <xf numFmtId="0" fontId="8" fillId="2" borderId="0" xfId="0" applyFont="1" applyFill="1" applyAlignment="1">
      <alignment horizontal="left"/>
    </xf>
    <xf numFmtId="0" fontId="12" fillId="2" borderId="0" xfId="0" applyFont="1" applyFill="1" applyAlignment="1" applyProtection="1">
      <protection locked="0"/>
    </xf>
    <xf numFmtId="0" fontId="8" fillId="2" borderId="0" xfId="0" applyFont="1" applyFill="1"/>
    <xf numFmtId="0" fontId="13" fillId="2" borderId="0" xfId="0" applyFont="1" applyFill="1" applyAlignment="1">
      <alignment vertical="center"/>
    </xf>
    <xf numFmtId="0" fontId="8" fillId="2" borderId="0" xfId="0" applyNumberFormat="1" applyFont="1" applyFill="1"/>
    <xf numFmtId="0" fontId="9" fillId="2" borderId="0" xfId="0" applyFont="1" applyFill="1" applyAlignment="1" applyProtection="1">
      <alignment horizontal="center" vertical="center"/>
      <protection locked="0"/>
    </xf>
    <xf numFmtId="2" fontId="1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1" applyFont="1" applyFill="1" applyBorder="1" applyAlignment="1">
      <alignment horizontal="left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2" fontId="16" fillId="2" borderId="2" xfId="1" applyNumberFormat="1" applyFont="1" applyFill="1" applyBorder="1" applyAlignment="1">
      <alignment horizontal="left" vertical="center" wrapText="1"/>
    </xf>
    <xf numFmtId="0" fontId="8" fillId="2" borderId="0" xfId="0" applyFont="1" applyFill="1" applyAlignment="1" applyProtection="1">
      <alignment horizontal="center" vertical="center"/>
      <protection locked="0"/>
    </xf>
    <xf numFmtId="2" fontId="12" fillId="2" borderId="3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>
      <alignment vertical="center" wrapText="1"/>
    </xf>
    <xf numFmtId="0" fontId="8" fillId="2" borderId="0" xfId="0" applyFont="1" applyFill="1" applyAlignment="1" applyProtection="1">
      <alignment horizontal="left" vertical="center"/>
      <protection locked="0"/>
    </xf>
    <xf numFmtId="2" fontId="12" fillId="2" borderId="5" xfId="0" applyNumberFormat="1" applyFont="1" applyFill="1" applyBorder="1" applyAlignment="1" applyProtection="1">
      <alignment horizontal="center" vertical="top" wrapText="1"/>
      <protection locked="0"/>
    </xf>
    <xf numFmtId="2" fontId="8" fillId="2" borderId="5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/>
    </xf>
    <xf numFmtId="2" fontId="12" fillId="2" borderId="5" xfId="0" applyNumberFormat="1" applyFont="1" applyFill="1" applyBorder="1" applyAlignment="1">
      <alignment horizontal="center" vertical="center"/>
    </xf>
    <xf numFmtId="2" fontId="12" fillId="2" borderId="2" xfId="0" applyNumberFormat="1" applyFont="1" applyFill="1" applyBorder="1" applyAlignment="1" applyProtection="1">
      <alignment vertical="top" wrapText="1"/>
      <protection locked="0"/>
    </xf>
    <xf numFmtId="2" fontId="8" fillId="2" borderId="2" xfId="0" applyNumberFormat="1" applyFont="1" applyFill="1" applyBorder="1" applyAlignment="1" applyProtection="1">
      <alignment horizontal="center" vertical="top" wrapText="1"/>
      <protection locked="0"/>
    </xf>
    <xf numFmtId="2" fontId="16" fillId="2" borderId="2" xfId="12" applyNumberFormat="1" applyFont="1" applyFill="1" applyBorder="1" applyAlignment="1">
      <alignment horizontal="center" vertical="center"/>
    </xf>
    <xf numFmtId="2" fontId="16" fillId="2" borderId="2" xfId="11" applyNumberFormat="1" applyFont="1" applyFill="1" applyBorder="1" applyAlignment="1">
      <alignment horizontal="center" vertical="center"/>
    </xf>
    <xf numFmtId="2" fontId="16" fillId="2" borderId="2" xfId="11" applyNumberFormat="1" applyFont="1" applyFill="1" applyBorder="1" applyAlignment="1">
      <alignment vertical="center" wrapText="1"/>
    </xf>
    <xf numFmtId="2" fontId="16" fillId="2" borderId="2" xfId="11" applyNumberFormat="1" applyFont="1" applyFill="1" applyBorder="1" applyAlignment="1">
      <alignment horizontal="right" vertical="center" wrapText="1"/>
    </xf>
    <xf numFmtId="2" fontId="16" fillId="2" borderId="2" xfId="7" applyNumberFormat="1" applyFont="1" applyFill="1" applyBorder="1" applyAlignment="1">
      <alignment horizontal="center" vertical="center"/>
    </xf>
    <xf numFmtId="0" fontId="16" fillId="2" borderId="6" xfId="7" applyFont="1" applyFill="1" applyBorder="1" applyAlignment="1">
      <alignment horizontal="center" vertical="center"/>
    </xf>
    <xf numFmtId="4" fontId="16" fillId="2" borderId="2" xfId="7" applyNumberFormat="1" applyFont="1" applyFill="1" applyBorder="1" applyAlignment="1">
      <alignment horizontal="center" vertical="center"/>
    </xf>
    <xf numFmtId="2" fontId="16" fillId="2" borderId="3" xfId="7" applyNumberFormat="1" applyFont="1" applyFill="1" applyBorder="1" applyAlignment="1">
      <alignment horizontal="center" vertical="center"/>
    </xf>
    <xf numFmtId="2" fontId="18" fillId="2" borderId="2" xfId="1" applyNumberFormat="1" applyFont="1" applyFill="1" applyBorder="1" applyAlignment="1">
      <alignment horizontal="center" vertical="center"/>
    </xf>
    <xf numFmtId="2" fontId="16" fillId="2" borderId="2" xfId="13" applyNumberFormat="1" applyFont="1" applyFill="1" applyBorder="1" applyAlignment="1">
      <alignment horizontal="center" vertical="center"/>
    </xf>
    <xf numFmtId="2" fontId="16" fillId="2" borderId="2" xfId="13" applyNumberFormat="1" applyFont="1" applyFill="1" applyBorder="1" applyAlignment="1">
      <alignment horizontal="center" vertical="center" wrapText="1"/>
    </xf>
    <xf numFmtId="2" fontId="16" fillId="2" borderId="2" xfId="13" applyNumberFormat="1" applyFont="1" applyFill="1" applyBorder="1" applyAlignment="1">
      <alignment vertical="center" wrapText="1"/>
    </xf>
    <xf numFmtId="2" fontId="18" fillId="2" borderId="2" xfId="1" applyNumberFormat="1" applyFont="1" applyFill="1" applyBorder="1"/>
    <xf numFmtId="2" fontId="18" fillId="2" borderId="0" xfId="1" applyNumberFormat="1" applyFont="1" applyFill="1" applyAlignment="1">
      <alignment horizontal="center" vertical="center"/>
    </xf>
    <xf numFmtId="2" fontId="8" fillId="2" borderId="8" xfId="0" applyNumberFormat="1" applyFont="1" applyFill="1" applyBorder="1" applyProtection="1">
      <protection locked="0"/>
    </xf>
    <xf numFmtId="2" fontId="12" fillId="2" borderId="0" xfId="0" applyNumberFormat="1" applyFont="1" applyFill="1" applyBorder="1" applyAlignment="1">
      <alignment horizontal="left"/>
    </xf>
    <xf numFmtId="2" fontId="12" fillId="2" borderId="0" xfId="0" applyNumberFormat="1" applyFont="1" applyFill="1" applyBorder="1" applyAlignment="1" applyProtection="1">
      <protection locked="0"/>
    </xf>
    <xf numFmtId="2" fontId="8" fillId="2" borderId="0" xfId="0" applyNumberFormat="1" applyFont="1" applyFill="1" applyBorder="1" applyProtection="1">
      <protection locked="0"/>
    </xf>
    <xf numFmtId="0" fontId="15" fillId="2" borderId="0" xfId="1" applyFill="1"/>
    <xf numFmtId="0" fontId="8" fillId="2" borderId="0" xfId="0" applyFont="1" applyFill="1" applyAlignment="1">
      <alignment horizontal="left" vertical="center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>
      <alignment horizontal="center" wrapText="1"/>
    </xf>
    <xf numFmtId="2" fontId="0" fillId="2" borderId="0" xfId="0" applyNumberFormat="1" applyFill="1" applyAlignment="1">
      <alignment horizontal="center" wrapText="1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left" vertical="center"/>
    </xf>
    <xf numFmtId="2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2" fillId="2" borderId="2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Alignment="1">
      <alignment horizontal="left" vertical="center" wrapText="1"/>
    </xf>
  </cellXfs>
  <cellStyles count="15">
    <cellStyle name="Обычный" xfId="0" builtinId="0"/>
    <cellStyle name="Обычный 2" xfId="1"/>
    <cellStyle name="Обычный 2 2" xfId="7"/>
    <cellStyle name="Обычный 2 3" xfId="3"/>
    <cellStyle name="Обычный 3" xfId="5"/>
    <cellStyle name="Обычный 4" xfId="9"/>
    <cellStyle name="Обычный 5" xfId="11"/>
    <cellStyle name="Обычный 6" xfId="13"/>
    <cellStyle name="Процентный 2" xfId="2"/>
    <cellStyle name="Процентный 2 2" xfId="8"/>
    <cellStyle name="Процентный 2 3" xfId="4"/>
    <cellStyle name="Процентный 3" xfId="6"/>
    <cellStyle name="Процентный 4" xfId="10"/>
    <cellStyle name="Процентный 5" xfId="12"/>
    <cellStyle name="Процентный 6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5</xdr:row>
      <xdr:rowOff>952500</xdr:rowOff>
    </xdr:from>
    <xdr:to>
      <xdr:col>11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304800</xdr:colOff>
      <xdr:row>5</xdr:row>
      <xdr:rowOff>1238250</xdr:rowOff>
    </xdr:from>
    <xdr:to>
      <xdr:col>11</xdr:col>
      <xdr:colOff>457200</xdr:colOff>
      <xdr:row>5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952500</xdr:rowOff>
    </xdr:from>
    <xdr:to>
      <xdr:col>11</xdr:col>
      <xdr:colOff>0</xdr:colOff>
      <xdr:row>5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304800</xdr:colOff>
      <xdr:row>5</xdr:row>
      <xdr:rowOff>1238250</xdr:rowOff>
    </xdr:from>
    <xdr:to>
      <xdr:col>11</xdr:col>
      <xdr:colOff>457200</xdr:colOff>
      <xdr:row>5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952500</xdr:rowOff>
    </xdr:from>
    <xdr:to>
      <xdr:col>13</xdr:col>
      <xdr:colOff>0</xdr:colOff>
      <xdr:row>5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923925</xdr:rowOff>
    </xdr:from>
    <xdr:to>
      <xdr:col>11</xdr:col>
      <xdr:colOff>1019175</xdr:colOff>
      <xdr:row>5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32658</xdr:colOff>
      <xdr:row>5</xdr:row>
      <xdr:rowOff>1615247</xdr:rowOff>
    </xdr:from>
    <xdr:to>
      <xdr:col>14</xdr:col>
      <xdr:colOff>0</xdr:colOff>
      <xdr:row>5</xdr:row>
      <xdr:rowOff>1940218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129158" y="2676604"/>
          <a:ext cx="1627414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304800</xdr:colOff>
      <xdr:row>5</xdr:row>
      <xdr:rowOff>1238250</xdr:rowOff>
    </xdr:from>
    <xdr:to>
      <xdr:col>13</xdr:col>
      <xdr:colOff>457200</xdr:colOff>
      <xdr:row>5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760"/>
  <sheetViews>
    <sheetView tabSelected="1" topLeftCell="A370" zoomScale="85" zoomScaleNormal="85" zoomScaleSheetLayoutView="85" workbookViewId="0">
      <selection activeCell="Q400" sqref="Q400"/>
    </sheetView>
  </sheetViews>
  <sheetFormatPr defaultRowHeight="15" x14ac:dyDescent="0.25"/>
  <cols>
    <col min="1" max="1" width="9.140625" style="33"/>
    <col min="2" max="2" width="9.140625" style="39"/>
    <col min="3" max="3" width="75.42578125" style="55" customWidth="1"/>
    <col min="4" max="4" width="8.42578125" style="55" customWidth="1"/>
    <col min="5" max="5" width="9.28515625" style="57" bestFit="1" customWidth="1"/>
    <col min="6" max="6" width="13.28515625" style="16" customWidth="1"/>
    <col min="7" max="7" width="13.5703125" style="16" customWidth="1"/>
    <col min="8" max="8" width="14" style="16" customWidth="1"/>
    <col min="9" max="9" width="10.85546875" style="16" hidden="1" customWidth="1"/>
    <col min="10" max="10" width="10.7109375" style="16" hidden="1" customWidth="1"/>
    <col min="11" max="11" width="13.140625" style="16" customWidth="1"/>
    <col min="12" max="12" width="15.140625" style="16" customWidth="1"/>
    <col min="13" max="13" width="16" style="16" customWidth="1"/>
    <col min="14" max="14" width="36.140625" style="12" customWidth="1"/>
    <col min="15" max="15" width="10" style="18" bestFit="1" customWidth="1"/>
    <col min="16" max="16" width="13.42578125" style="18" customWidth="1"/>
    <col min="17" max="17" width="14.140625" style="18" customWidth="1"/>
    <col min="18" max="19" width="9.140625" customWidth="1"/>
  </cols>
  <sheetData>
    <row r="1" spans="1:17" s="17" customFormat="1" ht="133.5" customHeight="1" x14ac:dyDescent="0.25">
      <c r="A1" s="28"/>
      <c r="B1" s="29"/>
      <c r="C1" s="30"/>
      <c r="D1" s="31"/>
      <c r="E1" s="32"/>
      <c r="F1" s="5"/>
      <c r="G1" s="5"/>
      <c r="H1" s="5"/>
      <c r="I1" s="5"/>
      <c r="J1" s="5"/>
      <c r="K1" s="5"/>
      <c r="L1" s="5"/>
      <c r="M1" s="5"/>
      <c r="N1" s="11"/>
    </row>
    <row r="2" spans="1:17" s="17" customFormat="1" ht="93.75" customHeight="1" x14ac:dyDescent="0.25">
      <c r="A2" s="28"/>
      <c r="B2" s="98" t="s">
        <v>400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7" s="1" customFormat="1" ht="159" customHeight="1" x14ac:dyDescent="0.25">
      <c r="A3" s="28"/>
      <c r="B3" s="94" t="s">
        <v>401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7"/>
      <c r="P3" s="17"/>
      <c r="Q3" s="17"/>
    </row>
    <row r="4" spans="1:17" s="1" customFormat="1" ht="15" customHeight="1" x14ac:dyDescent="0.25">
      <c r="A4" s="28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7"/>
      <c r="P4" s="17"/>
      <c r="Q4" s="17"/>
    </row>
    <row r="5" spans="1:17" s="18" customFormat="1" ht="74.25" customHeight="1" x14ac:dyDescent="0.25">
      <c r="A5" s="33"/>
      <c r="B5" s="104" t="s">
        <v>0</v>
      </c>
      <c r="C5" s="105" t="s">
        <v>1</v>
      </c>
      <c r="D5" s="104" t="s">
        <v>2</v>
      </c>
      <c r="E5" s="108" t="s">
        <v>3</v>
      </c>
      <c r="F5" s="102" t="s">
        <v>4</v>
      </c>
      <c r="G5" s="102"/>
      <c r="H5" s="102"/>
      <c r="I5" s="102"/>
      <c r="J5" s="102"/>
      <c r="K5" s="110" t="s">
        <v>5</v>
      </c>
      <c r="L5" s="110"/>
      <c r="M5" s="110"/>
      <c r="N5" s="72" t="s">
        <v>6</v>
      </c>
    </row>
    <row r="6" spans="1:17" s="18" customFormat="1" ht="166.5" customHeight="1" x14ac:dyDescent="0.25">
      <c r="A6" s="33"/>
      <c r="B6" s="104"/>
      <c r="C6" s="106"/>
      <c r="D6" s="107"/>
      <c r="E6" s="109"/>
      <c r="F6" s="65" t="s">
        <v>404</v>
      </c>
      <c r="G6" s="65" t="s">
        <v>405</v>
      </c>
      <c r="H6" s="65" t="s">
        <v>406</v>
      </c>
      <c r="I6" s="59"/>
      <c r="J6" s="59"/>
      <c r="K6" s="59" t="s">
        <v>7</v>
      </c>
      <c r="L6" s="59" t="s">
        <v>8</v>
      </c>
      <c r="M6" s="68" t="s">
        <v>399</v>
      </c>
      <c r="N6" s="73" t="s">
        <v>385</v>
      </c>
    </row>
    <row r="7" spans="1:17" s="18" customFormat="1" x14ac:dyDescent="0.25">
      <c r="A7" s="33"/>
      <c r="B7" s="62"/>
      <c r="C7" s="34" t="s">
        <v>9</v>
      </c>
      <c r="D7" s="35"/>
      <c r="E7" s="36"/>
      <c r="F7" s="6"/>
      <c r="G7" s="6"/>
      <c r="H7" s="6"/>
      <c r="I7" s="7"/>
      <c r="J7" s="7"/>
      <c r="K7" s="8"/>
      <c r="L7" s="6"/>
      <c r="M7" s="69"/>
      <c r="N7" s="8"/>
      <c r="O7" s="20"/>
      <c r="P7" s="20"/>
      <c r="Q7" s="20"/>
    </row>
    <row r="8" spans="1:17" x14ac:dyDescent="0.25">
      <c r="B8" s="35">
        <v>1</v>
      </c>
      <c r="C8" s="37" t="s">
        <v>10</v>
      </c>
      <c r="D8" s="38" t="s">
        <v>28</v>
      </c>
      <c r="E8" s="36">
        <v>1</v>
      </c>
      <c r="F8" s="74">
        <v>226</v>
      </c>
      <c r="G8" s="83">
        <v>241.5</v>
      </c>
      <c r="H8" s="83">
        <v>253.58</v>
      </c>
      <c r="I8" s="7"/>
      <c r="J8" s="7"/>
      <c r="K8" s="8">
        <f>AVERAGE(F8:J8)</f>
        <v>240.36</v>
      </c>
      <c r="L8" s="6">
        <f>SQRT((SUM(IF(F8&gt;0,POWER(F8-K8,2),0),IF(G8&gt;0,POWER(G8-K8,2),0),IF(H8&gt;0,POWER(H8-K8,2),0),IF(I8&gt;0,POWER(I8-K8,2),0),IF(J8&gt;0,POWER(J8-K8,2),0),))/(COUNTA(F8:J8)-1))</f>
        <v>13.825295656874763</v>
      </c>
      <c r="M8" s="69">
        <f>L8/K8*100</f>
        <v>5.7519119890475796</v>
      </c>
      <c r="N8" s="8">
        <f>((E8/COUNTA(F8:J8))*(SUM(F8:J8)))</f>
        <v>240.36</v>
      </c>
      <c r="O8" s="20"/>
      <c r="P8" s="20"/>
      <c r="Q8" s="20"/>
    </row>
    <row r="9" spans="1:17" x14ac:dyDescent="0.25">
      <c r="B9" s="35">
        <v>2</v>
      </c>
      <c r="C9" s="37" t="s">
        <v>11</v>
      </c>
      <c r="D9" s="38" t="s">
        <v>28</v>
      </c>
      <c r="E9" s="36">
        <v>1</v>
      </c>
      <c r="F9" s="74">
        <v>321</v>
      </c>
      <c r="G9" s="83">
        <v>342.3</v>
      </c>
      <c r="H9" s="83">
        <v>359.42</v>
      </c>
      <c r="I9" s="7"/>
      <c r="J9" s="7"/>
      <c r="K9" s="8">
        <f>AVERAGE(F9:J9)</f>
        <v>340.90666666666669</v>
      </c>
      <c r="L9" s="6">
        <f t="shared" ref="L9:L17" si="0">SQRT((SUM(IF(F9&gt;0,POWER(F9-K9,2),0),IF(G9&gt;0,POWER(G9-K9,2),0),IF(H9&gt;0,POWER(H9-K9,2),0),IF(I9&gt;0,POWER(I9-K9,2),0),IF(J9&gt;0,POWER(J9-K9,2),0),))/(COUNTA(F9:J9)-1))</f>
        <v>19.247860487164115</v>
      </c>
      <c r="M9" s="69">
        <f t="shared" ref="M9" si="1">L9/K9*100</f>
        <v>5.6460792261315254</v>
      </c>
      <c r="N9" s="8">
        <f>((E9/COUNTA(F9:J9))*(SUM(F9:J9)))</f>
        <v>340.90666666666664</v>
      </c>
      <c r="O9" s="20"/>
      <c r="P9" s="20"/>
      <c r="Q9" s="20"/>
    </row>
    <row r="10" spans="1:17" x14ac:dyDescent="0.25">
      <c r="B10" s="35">
        <v>3</v>
      </c>
      <c r="C10" s="37" t="s">
        <v>12</v>
      </c>
      <c r="D10" s="38" t="s">
        <v>28</v>
      </c>
      <c r="E10" s="36">
        <v>1</v>
      </c>
      <c r="F10" s="74">
        <v>605</v>
      </c>
      <c r="G10" s="83">
        <v>689.85</v>
      </c>
      <c r="H10" s="83">
        <v>724.34</v>
      </c>
      <c r="I10" s="7"/>
      <c r="J10" s="7"/>
      <c r="K10" s="8">
        <f t="shared" ref="K10:K11" si="2">AVERAGE(F10:J10)</f>
        <v>673.06333333333339</v>
      </c>
      <c r="L10" s="6">
        <f t="shared" si="0"/>
        <v>61.415413646195816</v>
      </c>
      <c r="M10" s="69">
        <f t="shared" ref="M10:M11" si="3">L10/K10*100</f>
        <v>9.1247599749695389</v>
      </c>
      <c r="N10" s="8">
        <f t="shared" ref="N10:N26" si="4">((E10/COUNTA(F10:J10))*(SUM(F10:J10)))</f>
        <v>673.06333333333328</v>
      </c>
      <c r="O10" s="20"/>
      <c r="P10" s="20"/>
      <c r="Q10" s="20"/>
    </row>
    <row r="11" spans="1:17" x14ac:dyDescent="0.25">
      <c r="B11" s="35">
        <v>4</v>
      </c>
      <c r="C11" s="37" t="s">
        <v>13</v>
      </c>
      <c r="D11" s="38" t="s">
        <v>28</v>
      </c>
      <c r="E11" s="36">
        <v>1</v>
      </c>
      <c r="F11" s="74">
        <v>983</v>
      </c>
      <c r="G11" s="83">
        <v>1115.0999999999999</v>
      </c>
      <c r="H11" s="83">
        <v>1170.8599999999999</v>
      </c>
      <c r="I11" s="7"/>
      <c r="J11" s="7"/>
      <c r="K11" s="8">
        <f t="shared" si="2"/>
        <v>1089.6533333333334</v>
      </c>
      <c r="L11" s="6">
        <f t="shared" si="0"/>
        <v>96.480539661287779</v>
      </c>
      <c r="M11" s="69">
        <f t="shared" si="3"/>
        <v>8.8542416849353707</v>
      </c>
      <c r="N11" s="8">
        <f t="shared" si="4"/>
        <v>1089.6533333333332</v>
      </c>
      <c r="O11" s="20"/>
      <c r="P11" s="20"/>
      <c r="Q11" s="20"/>
    </row>
    <row r="12" spans="1:17" x14ac:dyDescent="0.25">
      <c r="B12" s="35">
        <v>5</v>
      </c>
      <c r="C12" s="37" t="s">
        <v>14</v>
      </c>
      <c r="D12" s="38" t="s">
        <v>28</v>
      </c>
      <c r="E12" s="36">
        <v>1</v>
      </c>
      <c r="F12" s="74">
        <v>378</v>
      </c>
      <c r="G12" s="83">
        <v>426.3</v>
      </c>
      <c r="H12" s="83">
        <v>447.62</v>
      </c>
      <c r="I12" s="7"/>
      <c r="J12" s="7"/>
      <c r="K12" s="8">
        <f t="shared" ref="K12:K26" si="5">AVERAGE(F12:J12)</f>
        <v>417.30666666666667</v>
      </c>
      <c r="L12" s="6">
        <f t="shared" si="0"/>
        <v>35.67066208151082</v>
      </c>
      <c r="M12" s="69">
        <f t="shared" ref="M12:M26" si="6">L12/K12*100</f>
        <v>8.5478294335526606</v>
      </c>
      <c r="N12" s="8">
        <f t="shared" ref="N12" si="7">((E12/COUNTA(F12:J12))*(SUM(F12:J12)))</f>
        <v>417.30666666666667</v>
      </c>
      <c r="O12" s="20"/>
      <c r="P12" s="20"/>
      <c r="Q12" s="20"/>
    </row>
    <row r="13" spans="1:17" x14ac:dyDescent="0.25">
      <c r="B13" s="35">
        <v>6</v>
      </c>
      <c r="C13" s="37" t="s">
        <v>15</v>
      </c>
      <c r="D13" s="38" t="s">
        <v>28</v>
      </c>
      <c r="E13" s="36">
        <v>1</v>
      </c>
      <c r="F13" s="74">
        <v>1173</v>
      </c>
      <c r="G13" s="83">
        <v>1345.05</v>
      </c>
      <c r="H13" s="83">
        <v>1412.3</v>
      </c>
      <c r="I13" s="7"/>
      <c r="J13" s="7"/>
      <c r="K13" s="8">
        <f t="shared" ref="K13:K17" si="8">AVERAGE(F13:J13)</f>
        <v>1310.1166666666668</v>
      </c>
      <c r="L13" s="6">
        <f t="shared" si="0"/>
        <v>123.41546026869295</v>
      </c>
      <c r="M13" s="69">
        <f t="shared" ref="M13:M17" si="9">L13/K13*100</f>
        <v>9.4201885533369492</v>
      </c>
      <c r="N13" s="8">
        <f t="shared" ref="N13:N17" si="10">((E13/COUNTA(F13:J13))*(SUM(F13:J13)))</f>
        <v>1310.1166666666668</v>
      </c>
      <c r="O13" s="20"/>
      <c r="P13" s="20"/>
      <c r="Q13" s="20"/>
    </row>
    <row r="14" spans="1:17" x14ac:dyDescent="0.25">
      <c r="B14" s="35">
        <v>7</v>
      </c>
      <c r="C14" s="37" t="s">
        <v>16</v>
      </c>
      <c r="D14" s="38" t="s">
        <v>28</v>
      </c>
      <c r="E14" s="36">
        <v>1</v>
      </c>
      <c r="F14" s="74">
        <v>624</v>
      </c>
      <c r="G14" s="83">
        <v>691.95</v>
      </c>
      <c r="H14" s="83">
        <v>726.55</v>
      </c>
      <c r="I14" s="7"/>
      <c r="J14" s="7"/>
      <c r="K14" s="8">
        <f t="shared" si="8"/>
        <v>680.83333333333337</v>
      </c>
      <c r="L14" s="6">
        <f t="shared" si="0"/>
        <v>52.170976925234321</v>
      </c>
      <c r="M14" s="69">
        <f t="shared" si="9"/>
        <v>7.6628117882841105</v>
      </c>
      <c r="N14" s="8">
        <f t="shared" si="10"/>
        <v>680.83333333333326</v>
      </c>
      <c r="O14" s="20"/>
      <c r="P14" s="20"/>
      <c r="Q14" s="20"/>
    </row>
    <row r="15" spans="1:17" x14ac:dyDescent="0.25">
      <c r="B15" s="35">
        <v>8</v>
      </c>
      <c r="C15" s="37" t="s">
        <v>17</v>
      </c>
      <c r="D15" s="38" t="s">
        <v>28</v>
      </c>
      <c r="E15" s="36">
        <v>1</v>
      </c>
      <c r="F15" s="74">
        <v>624</v>
      </c>
      <c r="G15" s="83">
        <v>691.95</v>
      </c>
      <c r="H15" s="83">
        <v>726.55</v>
      </c>
      <c r="I15" s="7"/>
      <c r="J15" s="7"/>
      <c r="K15" s="8">
        <f t="shared" si="8"/>
        <v>680.83333333333337</v>
      </c>
      <c r="L15" s="6">
        <f t="shared" si="0"/>
        <v>52.170976925234321</v>
      </c>
      <c r="M15" s="69">
        <f t="shared" si="9"/>
        <v>7.6628117882841105</v>
      </c>
      <c r="N15" s="9">
        <f t="shared" si="10"/>
        <v>680.83333333333326</v>
      </c>
      <c r="O15" s="20"/>
      <c r="P15" s="20"/>
      <c r="Q15" s="20"/>
    </row>
    <row r="16" spans="1:17" x14ac:dyDescent="0.25">
      <c r="B16" s="35">
        <v>9</v>
      </c>
      <c r="C16" s="37" t="s">
        <v>360</v>
      </c>
      <c r="D16" s="38" t="s">
        <v>28</v>
      </c>
      <c r="E16" s="36">
        <v>1</v>
      </c>
      <c r="F16" s="74">
        <v>624</v>
      </c>
      <c r="G16" s="83">
        <v>691.95</v>
      </c>
      <c r="H16" s="83">
        <v>726.55</v>
      </c>
      <c r="I16" s="10"/>
      <c r="J16" s="10"/>
      <c r="K16" s="8">
        <f t="shared" si="8"/>
        <v>680.83333333333337</v>
      </c>
      <c r="L16" s="6">
        <f t="shared" si="0"/>
        <v>52.170976925234321</v>
      </c>
      <c r="M16" s="69">
        <f t="shared" si="9"/>
        <v>7.6628117882841105</v>
      </c>
      <c r="N16" s="10">
        <f t="shared" si="10"/>
        <v>680.83333333333326</v>
      </c>
      <c r="O16" s="20"/>
      <c r="P16" s="20"/>
      <c r="Q16" s="20"/>
    </row>
    <row r="17" spans="2:17" x14ac:dyDescent="0.25">
      <c r="B17" s="35">
        <v>10</v>
      </c>
      <c r="C17" s="37" t="s">
        <v>361</v>
      </c>
      <c r="D17" s="38" t="s">
        <v>28</v>
      </c>
      <c r="E17" s="36">
        <v>1</v>
      </c>
      <c r="F17" s="74">
        <v>471</v>
      </c>
      <c r="G17" s="83">
        <v>544.95000000000005</v>
      </c>
      <c r="H17" s="83">
        <v>572.20000000000005</v>
      </c>
      <c r="I17" s="10"/>
      <c r="J17" s="10"/>
      <c r="K17" s="8">
        <f t="shared" si="8"/>
        <v>529.38333333333333</v>
      </c>
      <c r="L17" s="6">
        <f t="shared" si="0"/>
        <v>52.36507264707398</v>
      </c>
      <c r="M17" s="69">
        <f t="shared" si="9"/>
        <v>9.8917116104412024</v>
      </c>
      <c r="N17" s="10">
        <f t="shared" si="10"/>
        <v>529.38333333333333</v>
      </c>
      <c r="O17" s="20"/>
      <c r="P17" s="20"/>
      <c r="Q17" s="20"/>
    </row>
    <row r="18" spans="2:17" x14ac:dyDescent="0.25">
      <c r="C18" s="34" t="s">
        <v>18</v>
      </c>
      <c r="D18" s="38"/>
      <c r="E18" s="36"/>
      <c r="F18" s="75"/>
      <c r="G18" s="83"/>
      <c r="H18" s="84"/>
      <c r="I18" s="7"/>
      <c r="J18" s="7"/>
      <c r="K18" s="10"/>
      <c r="L18" s="10"/>
      <c r="M18" s="70"/>
      <c r="N18" s="10"/>
      <c r="O18" s="20"/>
      <c r="P18" s="20"/>
      <c r="Q18" s="20"/>
    </row>
    <row r="19" spans="2:17" ht="136.5" customHeight="1" x14ac:dyDescent="0.25">
      <c r="B19" s="35">
        <v>11</v>
      </c>
      <c r="C19" s="37" t="s">
        <v>382</v>
      </c>
      <c r="D19" s="38" t="s">
        <v>28</v>
      </c>
      <c r="E19" s="36">
        <v>1</v>
      </c>
      <c r="F19" s="75">
        <v>6196</v>
      </c>
      <c r="G19" s="83">
        <v>6956.25</v>
      </c>
      <c r="H19" s="83">
        <v>7304.06</v>
      </c>
      <c r="I19" s="7"/>
      <c r="J19" s="7"/>
      <c r="K19" s="8">
        <f t="shared" si="5"/>
        <v>6818.77</v>
      </c>
      <c r="L19" s="6">
        <f t="shared" ref="L19:L23" si="11">SQRT((SUM(IF(F19&gt;0,POWER(F19-K19,2),0),IF(G19&gt;0,POWER(G19-K19,2),0),IF(H19&gt;0,POWER(H19-K19,2),0),IF(I19&gt;0,POWER(I19-K19,2),0),IF(J19&gt;0,POWER(J19-K19,2),0),))/(COUNTA(F19:J19)-1))</f>
        <v>566.67874823395323</v>
      </c>
      <c r="M19" s="69">
        <f t="shared" ref="M19:M23" si="12">L19/K19*100</f>
        <v>8.3105713821400808</v>
      </c>
      <c r="N19" s="8">
        <f>((E19/COUNTA(F19:J19))*(SUM(F19:J19)))</f>
        <v>6818.77</v>
      </c>
      <c r="O19" s="96"/>
      <c r="P19" s="97"/>
      <c r="Q19" s="97"/>
    </row>
    <row r="20" spans="2:17" x14ac:dyDescent="0.25">
      <c r="B20" s="35">
        <v>12</v>
      </c>
      <c r="C20" s="37" t="s">
        <v>19</v>
      </c>
      <c r="D20" s="38" t="s">
        <v>28</v>
      </c>
      <c r="E20" s="36">
        <v>1</v>
      </c>
      <c r="F20" s="74">
        <v>224</v>
      </c>
      <c r="G20" s="83">
        <v>291.89999999999998</v>
      </c>
      <c r="H20" s="83">
        <v>306.5</v>
      </c>
      <c r="I20" s="7"/>
      <c r="J20" s="7"/>
      <c r="K20" s="8">
        <f t="shared" si="5"/>
        <v>274.13333333333333</v>
      </c>
      <c r="L20" s="6">
        <f t="shared" si="11"/>
        <v>44.026166461927311</v>
      </c>
      <c r="M20" s="69">
        <f t="shared" si="12"/>
        <v>16.060128816364536</v>
      </c>
      <c r="N20" s="8">
        <f t="shared" ref="N20:N23" si="13">((E20/COUNTA(F20:J20))*(SUM(F20:J20)))</f>
        <v>274.13333333333333</v>
      </c>
      <c r="O20" s="20"/>
      <c r="P20" s="20"/>
      <c r="Q20" s="20"/>
    </row>
    <row r="21" spans="2:17" x14ac:dyDescent="0.25">
      <c r="B21" s="35">
        <v>13</v>
      </c>
      <c r="C21" s="37" t="s">
        <v>20</v>
      </c>
      <c r="D21" s="38" t="s">
        <v>28</v>
      </c>
      <c r="E21" s="36">
        <v>1</v>
      </c>
      <c r="F21" s="74">
        <v>280</v>
      </c>
      <c r="G21" s="83">
        <v>304.5</v>
      </c>
      <c r="H21" s="83">
        <v>319.73</v>
      </c>
      <c r="I21" s="7"/>
      <c r="J21" s="7"/>
      <c r="K21" s="8">
        <f t="shared" si="5"/>
        <v>301.41000000000003</v>
      </c>
      <c r="L21" s="6">
        <f t="shared" si="11"/>
        <v>20.044433142396429</v>
      </c>
      <c r="M21" s="69">
        <f t="shared" si="12"/>
        <v>6.6502216722724619</v>
      </c>
      <c r="N21" s="8">
        <f t="shared" si="13"/>
        <v>301.40999999999997</v>
      </c>
      <c r="O21" s="20"/>
      <c r="P21" s="20"/>
      <c r="Q21" s="20"/>
    </row>
    <row r="22" spans="2:17" x14ac:dyDescent="0.25">
      <c r="B22" s="35">
        <v>14</v>
      </c>
      <c r="C22" s="37" t="s">
        <v>21</v>
      </c>
      <c r="D22" s="38" t="s">
        <v>28</v>
      </c>
      <c r="E22" s="36">
        <v>1</v>
      </c>
      <c r="F22" s="74">
        <v>576</v>
      </c>
      <c r="G22" s="83">
        <v>654.15</v>
      </c>
      <c r="H22" s="83">
        <v>686.86</v>
      </c>
      <c r="I22" s="7"/>
      <c r="J22" s="7"/>
      <c r="K22" s="8">
        <f t="shared" si="5"/>
        <v>639.00333333333344</v>
      </c>
      <c r="L22" s="6">
        <f t="shared" si="11"/>
        <v>56.960960607536578</v>
      </c>
      <c r="M22" s="69">
        <f t="shared" si="12"/>
        <v>8.9140318424322107</v>
      </c>
      <c r="N22" s="8">
        <f t="shared" si="13"/>
        <v>639.00333333333333</v>
      </c>
      <c r="O22" s="20"/>
      <c r="P22" s="20"/>
      <c r="Q22" s="20"/>
    </row>
    <row r="23" spans="2:17" ht="102" customHeight="1" x14ac:dyDescent="0.25">
      <c r="B23" s="35">
        <v>15</v>
      </c>
      <c r="C23" s="37" t="s">
        <v>22</v>
      </c>
      <c r="D23" s="38" t="s">
        <v>28</v>
      </c>
      <c r="E23" s="36">
        <v>1</v>
      </c>
      <c r="F23" s="74">
        <v>1130</v>
      </c>
      <c r="G23" s="83">
        <v>1252.6500000000001</v>
      </c>
      <c r="H23" s="83">
        <v>1315.28</v>
      </c>
      <c r="I23" s="7"/>
      <c r="J23" s="7"/>
      <c r="K23" s="8">
        <f t="shared" si="5"/>
        <v>1232.6433333333334</v>
      </c>
      <c r="L23" s="6">
        <f t="shared" si="11"/>
        <v>94.246324243088296</v>
      </c>
      <c r="M23" s="69">
        <f t="shared" si="12"/>
        <v>7.6458714126353096</v>
      </c>
      <c r="N23" s="8">
        <f t="shared" si="13"/>
        <v>1232.6433333333334</v>
      </c>
      <c r="O23" s="96"/>
      <c r="P23" s="97"/>
      <c r="Q23" s="97"/>
    </row>
    <row r="24" spans="2:17" x14ac:dyDescent="0.25">
      <c r="B24" s="35">
        <v>16</v>
      </c>
      <c r="C24" s="37" t="s">
        <v>23</v>
      </c>
      <c r="D24" s="38" t="s">
        <v>28</v>
      </c>
      <c r="E24" s="36">
        <v>1</v>
      </c>
      <c r="F24" s="74">
        <v>451</v>
      </c>
      <c r="G24" s="83">
        <v>619.5</v>
      </c>
      <c r="H24" s="83">
        <v>650.48</v>
      </c>
      <c r="I24" s="7"/>
      <c r="J24" s="7"/>
      <c r="K24" s="8">
        <f t="shared" si="5"/>
        <v>573.66</v>
      </c>
      <c r="L24" s="6">
        <f t="shared" ref="L24:L26" si="14">SQRT((SUM(IF(F24&gt;0,POWER(F24-K24,2),0),IF(G24&gt;0,POWER(G24-K24,2),0),IF(H24&gt;0,POWER(H24-K24,2),0),IF(I24&gt;0,POWER(I24-K24,2),0),IF(J24&gt;0,POWER(J24-K24,2),0),))/(COUNTA(F24:J24)-1))</f>
        <v>107.35011318112338</v>
      </c>
      <c r="M24" s="69">
        <f t="shared" si="6"/>
        <v>18.713194781076488</v>
      </c>
      <c r="N24" s="8">
        <f t="shared" si="4"/>
        <v>573.66</v>
      </c>
      <c r="O24" s="20"/>
      <c r="P24" s="20"/>
      <c r="Q24" s="20"/>
    </row>
    <row r="25" spans="2:17" x14ac:dyDescent="0.25">
      <c r="B25" s="35"/>
      <c r="C25" s="34" t="s">
        <v>24</v>
      </c>
      <c r="D25" s="38"/>
      <c r="E25" s="36"/>
      <c r="F25" s="76"/>
      <c r="G25" s="83"/>
      <c r="H25" s="85"/>
      <c r="I25" s="7"/>
      <c r="J25" s="7"/>
      <c r="K25" s="8"/>
      <c r="L25" s="6"/>
      <c r="M25" s="69"/>
      <c r="N25" s="8"/>
      <c r="O25" s="20"/>
      <c r="P25" s="20"/>
      <c r="Q25" s="20"/>
    </row>
    <row r="26" spans="2:17" ht="89.25" customHeight="1" x14ac:dyDescent="0.25">
      <c r="B26" s="35">
        <v>17</v>
      </c>
      <c r="C26" s="37" t="s">
        <v>383</v>
      </c>
      <c r="D26" s="40" t="s">
        <v>28</v>
      </c>
      <c r="E26" s="41">
        <v>1</v>
      </c>
      <c r="F26" s="74">
        <v>6413</v>
      </c>
      <c r="G26" s="83">
        <v>7908.6</v>
      </c>
      <c r="H26" s="83">
        <v>8304.0300000000007</v>
      </c>
      <c r="I26" s="7"/>
      <c r="J26" s="7"/>
      <c r="K26" s="8">
        <f t="shared" si="5"/>
        <v>7541.876666666667</v>
      </c>
      <c r="L26" s="6">
        <f t="shared" si="14"/>
        <v>997.42825187245114</v>
      </c>
      <c r="M26" s="69">
        <f t="shared" si="6"/>
        <v>13.22519972092425</v>
      </c>
      <c r="N26" s="8">
        <f t="shared" si="4"/>
        <v>7541.876666666667</v>
      </c>
      <c r="O26" s="20"/>
      <c r="P26" s="20"/>
      <c r="Q26" s="20"/>
    </row>
    <row r="27" spans="2:17" x14ac:dyDescent="0.25">
      <c r="B27" s="35">
        <v>18</v>
      </c>
      <c r="C27" s="37" t="s">
        <v>25</v>
      </c>
      <c r="D27" s="40" t="s">
        <v>28</v>
      </c>
      <c r="E27" s="41">
        <v>1</v>
      </c>
      <c r="F27" s="75">
        <v>224</v>
      </c>
      <c r="G27" s="83">
        <v>291.89999999999998</v>
      </c>
      <c r="H27" s="83">
        <v>306.5</v>
      </c>
      <c r="I27" s="7"/>
      <c r="J27" s="7"/>
      <c r="K27" s="8">
        <f>AVERAGE(F27:J27)</f>
        <v>274.13333333333333</v>
      </c>
      <c r="L27" s="6">
        <f>SQRT((SUM(IF(F27&gt;0,POWER(F27-K27,2),0),IF(G27&gt;0,POWER(G27-K27,2),0),IF(H27&gt;0,POWER(H27-K27,2),0),IF(I27&gt;0,POWER(I27-K27,2),0),IF(J27&gt;0,POWER(J27-K27,2),0),))/(COUNTA(F27:J27)-1))</f>
        <v>44.026166461927311</v>
      </c>
      <c r="M27" s="69">
        <f>L27/K27*100</f>
        <v>16.060128816364536</v>
      </c>
      <c r="N27" s="8">
        <f>((E27/COUNTA(F27:J27))*(SUM(F27:J27)))</f>
        <v>274.13333333333333</v>
      </c>
      <c r="O27" s="20"/>
      <c r="P27" s="20"/>
      <c r="Q27" s="20"/>
    </row>
    <row r="28" spans="2:17" x14ac:dyDescent="0.25">
      <c r="B28" s="35">
        <v>19</v>
      </c>
      <c r="C28" s="37" t="s">
        <v>26</v>
      </c>
      <c r="D28" s="40" t="s">
        <v>28</v>
      </c>
      <c r="E28" s="41">
        <v>1</v>
      </c>
      <c r="F28" s="75">
        <v>227</v>
      </c>
      <c r="G28" s="83">
        <v>246.75</v>
      </c>
      <c r="H28" s="83">
        <v>259.08999999999997</v>
      </c>
      <c r="I28" s="7"/>
      <c r="J28" s="7"/>
      <c r="K28" s="8">
        <f>AVERAGE(F28:J28)</f>
        <v>244.27999999999997</v>
      </c>
      <c r="L28" s="6">
        <f>SQRT((SUM(IF(F28&gt;0,POWER(F28-K28,2),0),IF(G28&gt;0,POWER(G28-K28,2),0),IF(H28&gt;0,POWER(H28-K28,2),0),IF(I28&gt;0,POWER(I28-K28,2),0),IF(J28&gt;0,POWER(J28-K28,2),0),))/(COUNTA(F28:J28)-1))</f>
        <v>16.18696080183058</v>
      </c>
      <c r="M28" s="69">
        <f>L28/K28*100</f>
        <v>6.6263962673287127</v>
      </c>
      <c r="N28" s="8">
        <f>((E28/COUNTA(F28:J28))*(SUM(F28:J28)))</f>
        <v>244.27999999999997</v>
      </c>
      <c r="O28" s="20"/>
      <c r="P28" s="20"/>
      <c r="Q28" s="20"/>
    </row>
    <row r="29" spans="2:17" x14ac:dyDescent="0.25">
      <c r="B29" s="35">
        <v>20</v>
      </c>
      <c r="C29" s="37" t="s">
        <v>27</v>
      </c>
      <c r="D29" s="40" t="s">
        <v>28</v>
      </c>
      <c r="E29" s="41">
        <v>1</v>
      </c>
      <c r="F29" s="75">
        <v>1130</v>
      </c>
      <c r="G29" s="83">
        <v>1321.95</v>
      </c>
      <c r="H29" s="83">
        <v>1388.05</v>
      </c>
      <c r="I29" s="7"/>
      <c r="J29" s="7"/>
      <c r="K29" s="8">
        <f>AVERAGE(F29:J29)</f>
        <v>1280</v>
      </c>
      <c r="L29" s="6">
        <f>SQRT((SUM(IF(F29&gt;0,POWER(F29-K29,2),0),IF(G29&gt;0,POWER(G29-K29,2),0),IF(H29&gt;0,POWER(H29-K29,2),0),IF(I29&gt;0,POWER(I29-K29,2),0),IF(J29&gt;0,POWER(J29-K29,2),0),))/(COUNTA(F29:J29)-1))</f>
        <v>134.04216687296577</v>
      </c>
      <c r="M29" s="69">
        <f>L29/K29*100</f>
        <v>10.472044286950451</v>
      </c>
      <c r="N29" s="8">
        <f>((E29/COUNTA(F29:J29))*(SUM(F29:J29)))</f>
        <v>1280</v>
      </c>
      <c r="O29" s="20"/>
      <c r="P29" s="20"/>
      <c r="Q29" s="20"/>
    </row>
    <row r="30" spans="2:17" x14ac:dyDescent="0.25">
      <c r="B30" s="35"/>
      <c r="C30" s="34" t="s">
        <v>362</v>
      </c>
      <c r="D30" s="38"/>
      <c r="E30" s="36"/>
      <c r="F30" s="77"/>
      <c r="G30" s="83"/>
      <c r="H30" s="84"/>
      <c r="I30" s="7"/>
      <c r="J30" s="7"/>
      <c r="K30" s="8"/>
      <c r="L30" s="6"/>
      <c r="M30" s="69"/>
      <c r="N30" s="8"/>
      <c r="O30" s="20"/>
      <c r="P30" s="20"/>
      <c r="Q30" s="20"/>
    </row>
    <row r="31" spans="2:17" ht="90" x14ac:dyDescent="0.25">
      <c r="B31" s="35">
        <v>21</v>
      </c>
      <c r="C31" s="37" t="s">
        <v>384</v>
      </c>
      <c r="D31" s="40" t="s">
        <v>28</v>
      </c>
      <c r="E31" s="41">
        <v>1</v>
      </c>
      <c r="F31" s="75">
        <v>5570</v>
      </c>
      <c r="G31" s="83">
        <v>6056.4</v>
      </c>
      <c r="H31" s="83">
        <v>6359.22</v>
      </c>
      <c r="I31" s="6"/>
      <c r="J31" s="6"/>
      <c r="K31" s="8">
        <f>AVERAGE(F31:J31)</f>
        <v>5995.206666666666</v>
      </c>
      <c r="L31" s="6">
        <f>SQRT((SUM(IF(F31&gt;0,POWER(F31-K31,2),0),IF(G31&gt;0,POWER(G31-K31,2),0),IF(H31&gt;0,POWER(H31-K31,2),0),IF(I31&gt;0,POWER(I31-K31,2),0),IF(J31&gt;0,POWER(J31-K31,2),0),))/(COUNTA(F31:J31)-1))</f>
        <v>398.15263421624303</v>
      </c>
      <c r="M31" s="69">
        <f>L31/K31*100</f>
        <v>6.6411828040886505</v>
      </c>
      <c r="N31" s="6">
        <f>((E31/COUNTA(F31:J31))*(SUM(F31:J31)))</f>
        <v>5995.206666666666</v>
      </c>
      <c r="O31" s="20"/>
      <c r="P31" s="20"/>
      <c r="Q31" s="20"/>
    </row>
    <row r="32" spans="2:17" x14ac:dyDescent="0.25">
      <c r="B32" s="35">
        <v>22</v>
      </c>
      <c r="C32" s="37" t="s">
        <v>363</v>
      </c>
      <c r="D32" s="40" t="s">
        <v>28</v>
      </c>
      <c r="E32" s="41">
        <v>1</v>
      </c>
      <c r="F32" s="74">
        <v>356</v>
      </c>
      <c r="G32" s="83">
        <v>605.85</v>
      </c>
      <c r="H32" s="83">
        <v>636.14</v>
      </c>
      <c r="I32" s="6"/>
      <c r="J32" s="6"/>
      <c r="K32" s="8">
        <f t="shared" ref="K32:K34" si="15">AVERAGE(F32:J32)</f>
        <v>532.6633333333333</v>
      </c>
      <c r="L32" s="6">
        <f t="shared" ref="L32:L34" si="16">SQRT((SUM(IF(F32&gt;0,POWER(F32-K32,2),0),IF(G32&gt;0,POWER(G32-K32,2),0),IF(H32&gt;0,POWER(H32-K32,2),0),IF(I32&gt;0,POWER(I32-K32,2),0),IF(J32&gt;0,POWER(J32-K32,2),0),))/(COUNTA(F32:J32)-1))</f>
        <v>153.74271050470438</v>
      </c>
      <c r="M32" s="69">
        <f t="shared" ref="M32:M34" si="17">L32/K32*100</f>
        <v>28.863017385222257</v>
      </c>
      <c r="N32" s="6">
        <f t="shared" ref="N32:N34" si="18">((E32/COUNTA(F32:J32))*(SUM(F32:J32)))</f>
        <v>532.6633333333333</v>
      </c>
      <c r="O32" s="20"/>
      <c r="P32" s="20"/>
      <c r="Q32" s="20"/>
    </row>
    <row r="33" spans="2:28" x14ac:dyDescent="0.25">
      <c r="B33" s="35">
        <v>23</v>
      </c>
      <c r="C33" s="37" t="s">
        <v>364</v>
      </c>
      <c r="D33" s="40" t="s">
        <v>28</v>
      </c>
      <c r="E33" s="41">
        <v>1</v>
      </c>
      <c r="F33" s="74">
        <v>280</v>
      </c>
      <c r="G33" s="83">
        <v>304.5</v>
      </c>
      <c r="H33" s="83">
        <v>319.73</v>
      </c>
      <c r="I33" s="6"/>
      <c r="J33" s="6"/>
      <c r="K33" s="8">
        <f t="shared" si="15"/>
        <v>301.41000000000003</v>
      </c>
      <c r="L33" s="6">
        <f t="shared" si="16"/>
        <v>20.044433142396429</v>
      </c>
      <c r="M33" s="69">
        <f t="shared" si="17"/>
        <v>6.6502216722724619</v>
      </c>
      <c r="N33" s="6">
        <f t="shared" si="18"/>
        <v>301.40999999999997</v>
      </c>
    </row>
    <row r="34" spans="2:28" x14ac:dyDescent="0.25">
      <c r="B34" s="35">
        <v>24</v>
      </c>
      <c r="C34" s="37" t="s">
        <v>365</v>
      </c>
      <c r="D34" s="40" t="s">
        <v>28</v>
      </c>
      <c r="E34" s="41">
        <v>1</v>
      </c>
      <c r="F34" s="74">
        <v>1130</v>
      </c>
      <c r="G34" s="83">
        <v>1308.3</v>
      </c>
      <c r="H34" s="83">
        <v>1373.72</v>
      </c>
      <c r="I34" s="6"/>
      <c r="J34" s="6"/>
      <c r="K34" s="8">
        <f t="shared" si="15"/>
        <v>1270.6733333333334</v>
      </c>
      <c r="L34" s="6">
        <f t="shared" si="16"/>
        <v>126.14152422312542</v>
      </c>
      <c r="M34" s="69">
        <f t="shared" si="17"/>
        <v>9.9271402739066481</v>
      </c>
      <c r="N34" s="6">
        <f t="shared" si="18"/>
        <v>1270.6733333333334</v>
      </c>
      <c r="O34" s="20"/>
      <c r="P34" s="20"/>
      <c r="Q34" s="20"/>
    </row>
    <row r="35" spans="2:28" ht="29.25" customHeight="1" x14ac:dyDescent="0.25">
      <c r="B35" s="35"/>
      <c r="C35" s="42" t="s">
        <v>29</v>
      </c>
      <c r="D35" s="40"/>
      <c r="E35" s="43"/>
      <c r="F35" s="75"/>
      <c r="G35" s="92"/>
      <c r="H35" s="83"/>
      <c r="I35" s="7"/>
      <c r="J35" s="7"/>
      <c r="K35" s="8"/>
      <c r="L35" s="6"/>
      <c r="M35" s="69"/>
      <c r="N35" s="8"/>
      <c r="O35" s="22"/>
      <c r="P35" s="22"/>
      <c r="Q35" s="2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2:28" ht="29.25" customHeight="1" x14ac:dyDescent="0.25">
      <c r="B36" s="35">
        <v>1</v>
      </c>
      <c r="C36" s="44" t="s">
        <v>30</v>
      </c>
      <c r="D36" s="40" t="s">
        <v>381</v>
      </c>
      <c r="E36" s="41">
        <v>1</v>
      </c>
      <c r="F36" s="75">
        <v>1625.07</v>
      </c>
      <c r="G36" s="83">
        <v>2122.0500000000002</v>
      </c>
      <c r="H36" s="83">
        <v>2228.15</v>
      </c>
      <c r="I36" s="7"/>
      <c r="J36" s="7"/>
      <c r="K36" s="8">
        <f t="shared" ref="K36:K98" si="19">AVERAGE(F36:J36)</f>
        <v>1991.7566666666669</v>
      </c>
      <c r="L36" s="6">
        <f t="shared" ref="L36:L98" si="20">SQRT((SUM(IF(F36&gt;0,POWER(F36-K36,2),0),IF(G36&gt;0,POWER(G36-K36,2),0),IF(H36&gt;0,POWER(H36-K36,2),0),IF(I36&gt;0,POWER(I36-K36,2),0),IF(J36&gt;0,POWER(J36-K36,2),0),))/(COUNTA(F36:J36)-1))</f>
        <v>321.96061270492919</v>
      </c>
      <c r="M36" s="69">
        <f t="shared" ref="M36:M98" si="21">L36/K36*100</f>
        <v>16.16465595889035</v>
      </c>
      <c r="N36" s="8">
        <f t="shared" ref="N36:N98" si="22">((E36/COUNTA(F36:J36))*(SUM(F36:J36)))</f>
        <v>1991.7566666666667</v>
      </c>
      <c r="O36" s="22"/>
      <c r="P36" s="22"/>
      <c r="Q36" s="2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2:28" ht="29.25" customHeight="1" x14ac:dyDescent="0.25">
      <c r="B37" s="35">
        <v>2</v>
      </c>
      <c r="C37" s="44" t="s">
        <v>31</v>
      </c>
      <c r="D37" s="40" t="s">
        <v>381</v>
      </c>
      <c r="E37" s="41">
        <v>1</v>
      </c>
      <c r="F37" s="75">
        <v>1092.74</v>
      </c>
      <c r="G37" s="83">
        <v>1039.5</v>
      </c>
      <c r="H37" s="83">
        <v>1091.48</v>
      </c>
      <c r="I37" s="7"/>
      <c r="J37" s="7"/>
      <c r="K37" s="8">
        <f t="shared" si="19"/>
        <v>1074.5733333333333</v>
      </c>
      <c r="L37" s="6">
        <f t="shared" si="20"/>
        <v>30.380930422443186</v>
      </c>
      <c r="M37" s="69">
        <f t="shared" si="21"/>
        <v>2.82725519794925</v>
      </c>
      <c r="N37" s="8">
        <f t="shared" si="22"/>
        <v>1074.5733333333333</v>
      </c>
      <c r="O37" s="22"/>
      <c r="P37" s="22"/>
      <c r="Q37" s="2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2:28" ht="29.25" customHeight="1" x14ac:dyDescent="0.25">
      <c r="B38" s="35">
        <v>3</v>
      </c>
      <c r="C38" s="44" t="s">
        <v>32</v>
      </c>
      <c r="D38" s="40" t="s">
        <v>381</v>
      </c>
      <c r="E38" s="41">
        <v>1</v>
      </c>
      <c r="F38" s="75">
        <v>217.41</v>
      </c>
      <c r="G38" s="83">
        <v>276.14999999999998</v>
      </c>
      <c r="H38" s="83">
        <v>289.95999999999998</v>
      </c>
      <c r="I38" s="7"/>
      <c r="J38" s="7"/>
      <c r="K38" s="8">
        <f t="shared" si="19"/>
        <v>261.17333333333335</v>
      </c>
      <c r="L38" s="6">
        <f t="shared" si="20"/>
        <v>38.524031893525013</v>
      </c>
      <c r="M38" s="69">
        <f t="shared" si="21"/>
        <v>14.750369573281477</v>
      </c>
      <c r="N38" s="8">
        <f t="shared" si="22"/>
        <v>261.17333333333329</v>
      </c>
      <c r="O38" s="22"/>
      <c r="P38" s="22"/>
      <c r="Q38" s="2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2:28" ht="29.25" customHeight="1" x14ac:dyDescent="0.25">
      <c r="B39" s="35"/>
      <c r="C39" s="45" t="s">
        <v>33</v>
      </c>
      <c r="D39" s="40" t="s">
        <v>381</v>
      </c>
      <c r="E39" s="43"/>
      <c r="F39" s="75"/>
      <c r="G39" s="83"/>
      <c r="H39" s="83"/>
      <c r="I39" s="7"/>
      <c r="J39" s="7"/>
      <c r="K39" s="8"/>
      <c r="L39" s="6"/>
      <c r="M39" s="69"/>
      <c r="N39" s="8"/>
      <c r="O39" s="22"/>
      <c r="P39" s="22"/>
      <c r="Q39" s="2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2:28" ht="29.25" customHeight="1" x14ac:dyDescent="0.25">
      <c r="B40" s="35">
        <v>4</v>
      </c>
      <c r="C40" s="44" t="s">
        <v>34</v>
      </c>
      <c r="D40" s="40" t="s">
        <v>381</v>
      </c>
      <c r="E40" s="41">
        <v>1</v>
      </c>
      <c r="F40" s="75">
        <v>47.49</v>
      </c>
      <c r="G40" s="83">
        <v>53.55</v>
      </c>
      <c r="H40" s="83">
        <v>56.23</v>
      </c>
      <c r="I40" s="7"/>
      <c r="J40" s="7"/>
      <c r="K40" s="8">
        <f t="shared" si="19"/>
        <v>52.423333333333325</v>
      </c>
      <c r="L40" s="6">
        <f t="shared" si="20"/>
        <v>4.4776035256968996</v>
      </c>
      <c r="M40" s="69">
        <f t="shared" si="21"/>
        <v>8.5412415445353211</v>
      </c>
      <c r="N40" s="8">
        <f t="shared" si="22"/>
        <v>52.423333333333325</v>
      </c>
      <c r="O40" s="22"/>
      <c r="P40" s="22"/>
      <c r="Q40" s="2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2:28" ht="29.25" customHeight="1" x14ac:dyDescent="0.25">
      <c r="B41" s="35"/>
      <c r="C41" s="45" t="s">
        <v>35</v>
      </c>
      <c r="D41" s="40"/>
      <c r="E41" s="43"/>
      <c r="F41" s="75"/>
      <c r="G41" s="83"/>
      <c r="H41" s="86"/>
      <c r="I41" s="7"/>
      <c r="J41" s="7"/>
      <c r="K41" s="8"/>
      <c r="L41" s="6"/>
      <c r="M41" s="69"/>
      <c r="N41" s="8"/>
      <c r="O41" s="22"/>
      <c r="P41" s="22"/>
      <c r="Q41" s="2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2:28" ht="29.25" customHeight="1" x14ac:dyDescent="0.25">
      <c r="B42" s="35">
        <v>5</v>
      </c>
      <c r="C42" s="44" t="s">
        <v>36</v>
      </c>
      <c r="D42" s="40" t="s">
        <v>381</v>
      </c>
      <c r="E42" s="41">
        <v>1</v>
      </c>
      <c r="F42" s="75">
        <v>3.25</v>
      </c>
      <c r="G42" s="83">
        <v>3.15</v>
      </c>
      <c r="H42" s="83">
        <v>3.31</v>
      </c>
      <c r="I42" s="7"/>
      <c r="J42" s="7"/>
      <c r="K42" s="8">
        <f t="shared" si="19"/>
        <v>3.2366666666666668</v>
      </c>
      <c r="L42" s="6">
        <f t="shared" si="20"/>
        <v>8.0829037686547672E-2</v>
      </c>
      <c r="M42" s="69">
        <f t="shared" si="21"/>
        <v>2.4972926164741813</v>
      </c>
      <c r="N42" s="8">
        <f t="shared" si="22"/>
        <v>3.2366666666666668</v>
      </c>
      <c r="O42" s="22"/>
      <c r="P42" s="22"/>
      <c r="Q42" s="2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2:28" ht="29.25" customHeight="1" x14ac:dyDescent="0.25">
      <c r="B43" s="35">
        <v>6</v>
      </c>
      <c r="C43" s="44" t="s">
        <v>331</v>
      </c>
      <c r="D43" s="40" t="s">
        <v>381</v>
      </c>
      <c r="E43" s="41">
        <v>1</v>
      </c>
      <c r="F43" s="75">
        <v>5.04</v>
      </c>
      <c r="G43" s="83">
        <v>5.25</v>
      </c>
      <c r="H43" s="83">
        <v>5.51</v>
      </c>
      <c r="I43" s="7"/>
      <c r="J43" s="7"/>
      <c r="K43" s="8">
        <f t="shared" si="19"/>
        <v>5.2666666666666666</v>
      </c>
      <c r="L43" s="6">
        <f t="shared" si="20"/>
        <v>0.23544284515213723</v>
      </c>
      <c r="M43" s="69">
        <f t="shared" si="21"/>
        <v>4.4704337687114668</v>
      </c>
      <c r="N43" s="8">
        <f t="shared" si="22"/>
        <v>5.2666666666666657</v>
      </c>
      <c r="O43" s="22"/>
      <c r="P43" s="22"/>
      <c r="Q43" s="2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2:28" ht="29.25" customHeight="1" x14ac:dyDescent="0.25">
      <c r="B44" s="35">
        <v>7</v>
      </c>
      <c r="C44" s="44" t="s">
        <v>37</v>
      </c>
      <c r="D44" s="40" t="s">
        <v>381</v>
      </c>
      <c r="E44" s="41">
        <v>1</v>
      </c>
      <c r="F44" s="75">
        <v>7.06</v>
      </c>
      <c r="G44" s="83">
        <v>7.35</v>
      </c>
      <c r="H44" s="83">
        <v>7.72</v>
      </c>
      <c r="I44" s="7"/>
      <c r="J44" s="7"/>
      <c r="K44" s="8">
        <f t="shared" si="19"/>
        <v>7.376666666666666</v>
      </c>
      <c r="L44" s="6">
        <f t="shared" si="20"/>
        <v>0.33080709383768264</v>
      </c>
      <c r="M44" s="69">
        <f t="shared" si="21"/>
        <v>4.4845064686536285</v>
      </c>
      <c r="N44" s="8">
        <f t="shared" si="22"/>
        <v>7.376666666666666</v>
      </c>
      <c r="O44" s="22"/>
      <c r="P44" s="22"/>
      <c r="Q44" s="2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2:28" ht="29.25" customHeight="1" x14ac:dyDescent="0.25">
      <c r="B45" s="35"/>
      <c r="C45" s="45" t="s">
        <v>38</v>
      </c>
      <c r="D45" s="40"/>
      <c r="E45" s="43"/>
      <c r="F45" s="75"/>
      <c r="G45" s="83"/>
      <c r="H45" s="83"/>
      <c r="I45" s="7"/>
      <c r="J45" s="7"/>
      <c r="K45" s="8"/>
      <c r="L45" s="6"/>
      <c r="M45" s="69"/>
      <c r="N45" s="8"/>
      <c r="O45" s="22"/>
      <c r="P45" s="22"/>
      <c r="Q45" s="2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2:28" ht="29.25" customHeight="1" x14ac:dyDescent="0.25">
      <c r="B46" s="39">
        <v>8</v>
      </c>
      <c r="C46" s="46" t="s">
        <v>39</v>
      </c>
      <c r="D46" s="40" t="s">
        <v>381</v>
      </c>
      <c r="E46" s="41">
        <v>1</v>
      </c>
      <c r="F46" s="75">
        <v>82.88</v>
      </c>
      <c r="G46" s="83">
        <v>72.45</v>
      </c>
      <c r="H46" s="83">
        <v>76.069999999999993</v>
      </c>
      <c r="I46" s="7"/>
      <c r="J46" s="7"/>
      <c r="K46" s="8">
        <f t="shared" si="19"/>
        <v>77.133333333333326</v>
      </c>
      <c r="L46" s="6">
        <f t="shared" si="20"/>
        <v>5.2956806298466779</v>
      </c>
      <c r="M46" s="69">
        <f t="shared" si="21"/>
        <v>6.8656187940968172</v>
      </c>
      <c r="N46" s="8">
        <f t="shared" si="22"/>
        <v>77.133333333333326</v>
      </c>
      <c r="O46" s="22"/>
      <c r="P46" s="22"/>
      <c r="Q46" s="2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2:28" ht="29.25" customHeight="1" x14ac:dyDescent="0.25">
      <c r="B47" s="35">
        <v>9</v>
      </c>
      <c r="C47" s="44" t="s">
        <v>332</v>
      </c>
      <c r="D47" s="40" t="s">
        <v>381</v>
      </c>
      <c r="E47" s="41">
        <v>1</v>
      </c>
      <c r="F47" s="75">
        <v>19.940000000000001</v>
      </c>
      <c r="G47" s="83">
        <v>26.25</v>
      </c>
      <c r="H47" s="83">
        <v>27.56</v>
      </c>
      <c r="I47" s="7"/>
      <c r="J47" s="7"/>
      <c r="K47" s="8">
        <f t="shared" si="19"/>
        <v>24.583333333333332</v>
      </c>
      <c r="L47" s="6">
        <f t="shared" si="20"/>
        <v>4.0742402154675812</v>
      </c>
      <c r="M47" s="69">
        <f t="shared" si="21"/>
        <v>16.573180537495247</v>
      </c>
      <c r="N47" s="8">
        <f t="shared" si="22"/>
        <v>24.583333333333332</v>
      </c>
      <c r="O47" s="22"/>
      <c r="P47" s="22"/>
      <c r="Q47" s="2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2:28" ht="29.25" customHeight="1" x14ac:dyDescent="0.25">
      <c r="B48" s="35">
        <v>10</v>
      </c>
      <c r="C48" s="44" t="s">
        <v>40</v>
      </c>
      <c r="D48" s="40" t="s">
        <v>381</v>
      </c>
      <c r="E48" s="41">
        <v>1</v>
      </c>
      <c r="F48" s="75">
        <v>6.61</v>
      </c>
      <c r="G48" s="83">
        <v>10.5</v>
      </c>
      <c r="H48" s="83">
        <v>11.03</v>
      </c>
      <c r="I48" s="7"/>
      <c r="J48" s="7"/>
      <c r="K48" s="8">
        <f t="shared" si="19"/>
        <v>9.3800000000000008</v>
      </c>
      <c r="L48" s="6">
        <f t="shared" si="20"/>
        <v>2.4134829603707582</v>
      </c>
      <c r="M48" s="69">
        <f t="shared" si="21"/>
        <v>25.730095526340701</v>
      </c>
      <c r="N48" s="8">
        <f t="shared" si="22"/>
        <v>9.379999999999999</v>
      </c>
      <c r="O48" s="22"/>
      <c r="P48" s="22"/>
      <c r="Q48" s="2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2:28" ht="29.25" customHeight="1" x14ac:dyDescent="0.25">
      <c r="B49" s="35">
        <v>11</v>
      </c>
      <c r="C49" s="44" t="s">
        <v>41</v>
      </c>
      <c r="D49" s="40" t="s">
        <v>381</v>
      </c>
      <c r="E49" s="41">
        <v>1</v>
      </c>
      <c r="F49" s="75">
        <v>4.03</v>
      </c>
      <c r="G49" s="83">
        <v>4.83</v>
      </c>
      <c r="H49" s="83">
        <v>5.07</v>
      </c>
      <c r="I49" s="7"/>
      <c r="J49" s="7"/>
      <c r="K49" s="8">
        <f t="shared" si="19"/>
        <v>4.6433333333333335</v>
      </c>
      <c r="L49" s="6">
        <f t="shared" si="20"/>
        <v>0.54454874284432364</v>
      </c>
      <c r="M49" s="69">
        <f t="shared" si="21"/>
        <v>11.727539329023481</v>
      </c>
      <c r="N49" s="8">
        <f t="shared" si="22"/>
        <v>4.6433333333333326</v>
      </c>
      <c r="O49" s="22"/>
      <c r="P49" s="22"/>
      <c r="Q49" s="2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2:28" ht="29.25" customHeight="1" x14ac:dyDescent="0.25">
      <c r="B50" s="35">
        <v>12</v>
      </c>
      <c r="C50" s="37" t="s">
        <v>42</v>
      </c>
      <c r="D50" s="40" t="s">
        <v>381</v>
      </c>
      <c r="E50" s="41">
        <v>1</v>
      </c>
      <c r="F50" s="75">
        <v>18.14</v>
      </c>
      <c r="G50" s="83">
        <v>27.3</v>
      </c>
      <c r="H50" s="83">
        <v>28.67</v>
      </c>
      <c r="I50" s="7"/>
      <c r="J50" s="7"/>
      <c r="K50" s="8">
        <f t="shared" si="19"/>
        <v>24.703333333333333</v>
      </c>
      <c r="L50" s="6">
        <f t="shared" si="20"/>
        <v>5.7251404640701473</v>
      </c>
      <c r="M50" s="69">
        <f t="shared" si="21"/>
        <v>23.175578723803053</v>
      </c>
      <c r="N50" s="8">
        <f t="shared" si="22"/>
        <v>24.703333333333333</v>
      </c>
      <c r="O50" s="22"/>
      <c r="P50" s="22"/>
      <c r="Q50" s="2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2:28" ht="29.25" customHeight="1" x14ac:dyDescent="0.25">
      <c r="B51" s="35">
        <v>14</v>
      </c>
      <c r="C51" s="37" t="s">
        <v>43</v>
      </c>
      <c r="D51" s="40" t="s">
        <v>381</v>
      </c>
      <c r="E51" s="41">
        <v>1</v>
      </c>
      <c r="F51" s="75">
        <v>10.42</v>
      </c>
      <c r="G51" s="83">
        <v>9.4499999999999993</v>
      </c>
      <c r="H51" s="83">
        <v>9.92</v>
      </c>
      <c r="I51" s="7"/>
      <c r="J51" s="7"/>
      <c r="K51" s="8">
        <f t="shared" si="19"/>
        <v>9.93</v>
      </c>
      <c r="L51" s="6">
        <f t="shared" si="20"/>
        <v>0.48507731342539645</v>
      </c>
      <c r="M51" s="69">
        <f t="shared" si="21"/>
        <v>4.8849679096213139</v>
      </c>
      <c r="N51" s="8">
        <f t="shared" si="22"/>
        <v>9.93</v>
      </c>
      <c r="O51" s="22"/>
      <c r="P51" s="22"/>
      <c r="Q51" s="2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2:28" ht="29.25" customHeight="1" x14ac:dyDescent="0.25">
      <c r="B52" s="35">
        <v>15</v>
      </c>
      <c r="C52" s="37" t="s">
        <v>44</v>
      </c>
      <c r="D52" s="40" t="s">
        <v>381</v>
      </c>
      <c r="E52" s="41">
        <v>1</v>
      </c>
      <c r="F52" s="75">
        <v>3.7</v>
      </c>
      <c r="G52" s="83">
        <v>5.25</v>
      </c>
      <c r="H52" s="83">
        <v>5.51</v>
      </c>
      <c r="I52" s="7"/>
      <c r="J52" s="7"/>
      <c r="K52" s="8">
        <f t="shared" si="19"/>
        <v>4.8199999999999994</v>
      </c>
      <c r="L52" s="6">
        <f t="shared" si="20"/>
        <v>0.97862147942909961</v>
      </c>
      <c r="M52" s="69">
        <f t="shared" si="21"/>
        <v>20.303350195624475</v>
      </c>
      <c r="N52" s="8">
        <f t="shared" si="22"/>
        <v>4.8199999999999994</v>
      </c>
      <c r="O52" s="22"/>
      <c r="P52" s="22"/>
      <c r="Q52" s="2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2:28" ht="29.25" customHeight="1" x14ac:dyDescent="0.25">
      <c r="B53" s="35">
        <v>16</v>
      </c>
      <c r="C53" s="37" t="s">
        <v>45</v>
      </c>
      <c r="D53" s="40" t="s">
        <v>381</v>
      </c>
      <c r="E53" s="41">
        <v>1</v>
      </c>
      <c r="F53" s="75">
        <v>8.06</v>
      </c>
      <c r="G53" s="83">
        <v>12.6</v>
      </c>
      <c r="H53" s="83">
        <v>13.23</v>
      </c>
      <c r="I53" s="7"/>
      <c r="J53" s="7"/>
      <c r="K53" s="8">
        <f t="shared" si="19"/>
        <v>11.296666666666667</v>
      </c>
      <c r="L53" s="6">
        <f t="shared" si="20"/>
        <v>2.8206795871444408</v>
      </c>
      <c r="M53" s="69">
        <f t="shared" si="21"/>
        <v>24.969131783515262</v>
      </c>
      <c r="N53" s="8">
        <f t="shared" si="22"/>
        <v>11.296666666666667</v>
      </c>
      <c r="O53" s="22"/>
      <c r="P53" s="22"/>
      <c r="Q53" s="2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2:28" ht="29.25" customHeight="1" x14ac:dyDescent="0.25">
      <c r="B54" s="35">
        <v>17</v>
      </c>
      <c r="C54" s="37" t="s">
        <v>46</v>
      </c>
      <c r="D54" s="40" t="s">
        <v>381</v>
      </c>
      <c r="E54" s="41">
        <v>1</v>
      </c>
      <c r="F54" s="75">
        <v>8.51</v>
      </c>
      <c r="G54" s="83">
        <v>12.6</v>
      </c>
      <c r="H54" s="83">
        <v>13.23</v>
      </c>
      <c r="I54" s="7"/>
      <c r="J54" s="7"/>
      <c r="K54" s="8">
        <f t="shared" si="19"/>
        <v>11.446666666666667</v>
      </c>
      <c r="L54" s="6">
        <f t="shared" si="20"/>
        <v>2.5626613770323488</v>
      </c>
      <c r="M54" s="69">
        <f t="shared" si="21"/>
        <v>22.387839636275615</v>
      </c>
      <c r="N54" s="8">
        <f t="shared" si="22"/>
        <v>11.446666666666667</v>
      </c>
      <c r="O54" s="22"/>
      <c r="P54" s="22"/>
      <c r="Q54" s="2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2:28" ht="29.25" customHeight="1" x14ac:dyDescent="0.25">
      <c r="B55" s="35">
        <v>18</v>
      </c>
      <c r="C55" s="37" t="s">
        <v>333</v>
      </c>
      <c r="D55" s="40" t="s">
        <v>381</v>
      </c>
      <c r="E55" s="41">
        <v>1</v>
      </c>
      <c r="F55" s="75">
        <v>19.149999999999999</v>
      </c>
      <c r="G55" s="83">
        <v>26.25</v>
      </c>
      <c r="H55" s="83">
        <v>27.56</v>
      </c>
      <c r="I55" s="7"/>
      <c r="J55" s="7"/>
      <c r="K55" s="8">
        <f t="shared" si="19"/>
        <v>24.319999999999997</v>
      </c>
      <c r="L55" s="6">
        <f t="shared" si="20"/>
        <v>4.5250082872852291</v>
      </c>
      <c r="M55" s="69">
        <f t="shared" si="21"/>
        <v>18.606119602324135</v>
      </c>
      <c r="N55" s="8">
        <f t="shared" si="22"/>
        <v>24.319999999999997</v>
      </c>
      <c r="O55" s="22"/>
      <c r="P55" s="22"/>
      <c r="Q55" s="2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2:28" ht="29.25" customHeight="1" x14ac:dyDescent="0.25">
      <c r="B56" s="35">
        <v>19</v>
      </c>
      <c r="C56" s="37" t="s">
        <v>47</v>
      </c>
      <c r="D56" s="40" t="s">
        <v>381</v>
      </c>
      <c r="E56" s="41">
        <v>1</v>
      </c>
      <c r="F56" s="75">
        <v>156.35</v>
      </c>
      <c r="G56" s="83">
        <v>227.85</v>
      </c>
      <c r="H56" s="83">
        <v>239.24</v>
      </c>
      <c r="I56" s="7"/>
      <c r="J56" s="7"/>
      <c r="K56" s="8">
        <f t="shared" si="19"/>
        <v>207.81333333333336</v>
      </c>
      <c r="L56" s="6">
        <f t="shared" si="20"/>
        <v>44.930936261481733</v>
      </c>
      <c r="M56" s="69">
        <f t="shared" si="21"/>
        <v>21.620814959650517</v>
      </c>
      <c r="N56" s="8">
        <f t="shared" si="22"/>
        <v>207.81333333333333</v>
      </c>
      <c r="O56" s="22"/>
      <c r="P56" s="22"/>
      <c r="Q56" s="2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2:28" ht="29.25" customHeight="1" x14ac:dyDescent="0.25">
      <c r="B57" s="35">
        <v>22</v>
      </c>
      <c r="C57" s="37" t="s">
        <v>48</v>
      </c>
      <c r="D57" s="40" t="s">
        <v>381</v>
      </c>
      <c r="E57" s="41">
        <v>1</v>
      </c>
      <c r="F57" s="75">
        <v>452.82</v>
      </c>
      <c r="G57" s="83">
        <v>487.2</v>
      </c>
      <c r="H57" s="83">
        <v>511.56</v>
      </c>
      <c r="I57" s="7"/>
      <c r="J57" s="7"/>
      <c r="K57" s="8">
        <f t="shared" si="19"/>
        <v>483.85999999999996</v>
      </c>
      <c r="L57" s="6">
        <f t="shared" si="20"/>
        <v>29.512092436830031</v>
      </c>
      <c r="M57" s="69">
        <f t="shared" si="21"/>
        <v>6.0993040211693534</v>
      </c>
      <c r="N57" s="8">
        <f t="shared" si="22"/>
        <v>483.85999999999996</v>
      </c>
      <c r="O57" s="22"/>
      <c r="P57" s="22"/>
      <c r="Q57" s="2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2:28" ht="29.25" customHeight="1" x14ac:dyDescent="0.25">
      <c r="B58" s="35">
        <v>23</v>
      </c>
      <c r="C58" s="37" t="s">
        <v>49</v>
      </c>
      <c r="D58" s="40" t="s">
        <v>381</v>
      </c>
      <c r="E58" s="41">
        <v>1</v>
      </c>
      <c r="F58" s="75">
        <v>29.23</v>
      </c>
      <c r="G58" s="83">
        <v>39.9</v>
      </c>
      <c r="H58" s="83">
        <v>41.9</v>
      </c>
      <c r="I58" s="7"/>
      <c r="J58" s="7"/>
      <c r="K58" s="8">
        <f t="shared" si="19"/>
        <v>37.01</v>
      </c>
      <c r="L58" s="6">
        <f t="shared" si="20"/>
        <v>6.8114829516045905</v>
      </c>
      <c r="M58" s="69">
        <f t="shared" si="21"/>
        <v>18.404439209955665</v>
      </c>
      <c r="N58" s="8">
        <f t="shared" si="22"/>
        <v>37.01</v>
      </c>
      <c r="O58" s="22"/>
      <c r="P58" s="22"/>
      <c r="Q58" s="2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2:28" ht="29.25" customHeight="1" x14ac:dyDescent="0.25">
      <c r="B59" s="35">
        <v>24</v>
      </c>
      <c r="C59" s="37" t="s">
        <v>50</v>
      </c>
      <c r="D59" s="40" t="s">
        <v>381</v>
      </c>
      <c r="E59" s="41">
        <v>1</v>
      </c>
      <c r="F59" s="75">
        <v>32.479999999999997</v>
      </c>
      <c r="G59" s="83">
        <v>38.85</v>
      </c>
      <c r="H59" s="83">
        <v>40.79</v>
      </c>
      <c r="I59" s="7"/>
      <c r="J59" s="7"/>
      <c r="K59" s="8">
        <f t="shared" si="19"/>
        <v>37.373333333333335</v>
      </c>
      <c r="L59" s="6">
        <f t="shared" si="20"/>
        <v>4.3473478505099346</v>
      </c>
      <c r="M59" s="69">
        <f t="shared" si="21"/>
        <v>11.632218651025511</v>
      </c>
      <c r="N59" s="8">
        <f t="shared" si="22"/>
        <v>37.373333333333335</v>
      </c>
      <c r="O59" s="22"/>
      <c r="P59" s="22"/>
      <c r="Q59" s="2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2:28" ht="29.25" customHeight="1" x14ac:dyDescent="0.25">
      <c r="B60" s="35">
        <v>25</v>
      </c>
      <c r="C60" s="37" t="s">
        <v>51</v>
      </c>
      <c r="D60" s="40" t="s">
        <v>381</v>
      </c>
      <c r="E60" s="41">
        <v>1</v>
      </c>
      <c r="F60" s="75">
        <v>20.05</v>
      </c>
      <c r="G60" s="83">
        <v>27.3</v>
      </c>
      <c r="H60" s="83">
        <v>28.67</v>
      </c>
      <c r="I60" s="7"/>
      <c r="J60" s="7"/>
      <c r="K60" s="8">
        <f t="shared" si="19"/>
        <v>25.340000000000003</v>
      </c>
      <c r="L60" s="6">
        <f t="shared" si="20"/>
        <v>4.6322024998913855</v>
      </c>
      <c r="M60" s="69">
        <f t="shared" si="21"/>
        <v>18.280199289231984</v>
      </c>
      <c r="N60" s="8">
        <f t="shared" si="22"/>
        <v>25.340000000000003</v>
      </c>
      <c r="O60" s="22"/>
      <c r="P60" s="22"/>
      <c r="Q60" s="2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2:28" ht="29.25" customHeight="1" x14ac:dyDescent="0.25">
      <c r="B61" s="35">
        <v>26</v>
      </c>
      <c r="C61" s="37" t="s">
        <v>52</v>
      </c>
      <c r="D61" s="40" t="s">
        <v>381</v>
      </c>
      <c r="E61" s="41">
        <v>1</v>
      </c>
      <c r="F61" s="75">
        <v>45.47</v>
      </c>
      <c r="G61" s="83">
        <v>56.7</v>
      </c>
      <c r="H61" s="83">
        <v>59.54</v>
      </c>
      <c r="I61" s="7"/>
      <c r="J61" s="7"/>
      <c r="K61" s="8">
        <f t="shared" si="19"/>
        <v>53.903333333333336</v>
      </c>
      <c r="L61" s="6">
        <f t="shared" si="20"/>
        <v>7.4402441716205354</v>
      </c>
      <c r="M61" s="69">
        <f t="shared" si="21"/>
        <v>13.802938912164741</v>
      </c>
      <c r="N61" s="8">
        <f t="shared" si="22"/>
        <v>53.903333333333336</v>
      </c>
      <c r="O61" s="22"/>
      <c r="P61" s="22"/>
      <c r="Q61" s="2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2:28" ht="29.25" customHeight="1" x14ac:dyDescent="0.25">
      <c r="B62" s="35">
        <v>28</v>
      </c>
      <c r="C62" s="37" t="s">
        <v>334</v>
      </c>
      <c r="D62" s="40" t="s">
        <v>381</v>
      </c>
      <c r="E62" s="41">
        <v>1</v>
      </c>
      <c r="F62" s="75">
        <v>8.6199999999999992</v>
      </c>
      <c r="G62" s="83">
        <v>13.65</v>
      </c>
      <c r="H62" s="83">
        <v>14.33</v>
      </c>
      <c r="I62" s="7"/>
      <c r="J62" s="7"/>
      <c r="K62" s="8">
        <f t="shared" si="19"/>
        <v>12.200000000000001</v>
      </c>
      <c r="L62" s="6">
        <f t="shared" si="20"/>
        <v>3.1189581593859197</v>
      </c>
      <c r="M62" s="69">
        <f t="shared" si="21"/>
        <v>25.565230814638685</v>
      </c>
      <c r="N62" s="8">
        <f t="shared" si="22"/>
        <v>12.2</v>
      </c>
      <c r="O62" s="22"/>
      <c r="P62" s="22"/>
      <c r="Q62" s="2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2:28" ht="29.25" customHeight="1" x14ac:dyDescent="0.25">
      <c r="B63" s="35">
        <v>29</v>
      </c>
      <c r="C63" s="37" t="s">
        <v>53</v>
      </c>
      <c r="D63" s="40" t="s">
        <v>381</v>
      </c>
      <c r="E63" s="41">
        <v>1</v>
      </c>
      <c r="F63" s="75">
        <v>6.83</v>
      </c>
      <c r="G63" s="83">
        <v>9.4499999999999993</v>
      </c>
      <c r="H63" s="83">
        <v>9.92</v>
      </c>
      <c r="I63" s="7"/>
      <c r="J63" s="7"/>
      <c r="K63" s="8">
        <f t="shared" si="19"/>
        <v>8.7333333333333343</v>
      </c>
      <c r="L63" s="6">
        <f t="shared" si="20"/>
        <v>1.6650025025006217</v>
      </c>
      <c r="M63" s="69">
        <f t="shared" si="21"/>
        <v>19.064914150770477</v>
      </c>
      <c r="N63" s="8">
        <f t="shared" si="22"/>
        <v>8.7333333333333343</v>
      </c>
      <c r="O63" s="22"/>
      <c r="P63" s="22"/>
      <c r="Q63" s="2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2:28" ht="29.25" customHeight="1" x14ac:dyDescent="0.25">
      <c r="B64" s="35">
        <v>30</v>
      </c>
      <c r="C64" s="37" t="s">
        <v>54</v>
      </c>
      <c r="D64" s="40" t="s">
        <v>381</v>
      </c>
      <c r="E64" s="41">
        <v>1</v>
      </c>
      <c r="F64" s="75">
        <v>3.92</v>
      </c>
      <c r="G64" s="83">
        <v>5.25</v>
      </c>
      <c r="H64" s="83">
        <v>5.51</v>
      </c>
      <c r="I64" s="7"/>
      <c r="J64" s="7"/>
      <c r="K64" s="8">
        <f t="shared" si="19"/>
        <v>4.8933333333333335</v>
      </c>
      <c r="L64" s="6">
        <f t="shared" si="20"/>
        <v>0.85289702387412125</v>
      </c>
      <c r="M64" s="69">
        <f t="shared" si="21"/>
        <v>17.429775692250434</v>
      </c>
      <c r="N64" s="8">
        <f t="shared" si="22"/>
        <v>4.8933333333333326</v>
      </c>
      <c r="O64" s="22"/>
      <c r="P64" s="22"/>
      <c r="Q64" s="2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2:28" ht="29.25" customHeight="1" x14ac:dyDescent="0.25">
      <c r="B65" s="35">
        <v>31</v>
      </c>
      <c r="C65" s="37" t="s">
        <v>55</v>
      </c>
      <c r="D65" s="40" t="s">
        <v>381</v>
      </c>
      <c r="E65" s="41">
        <v>1</v>
      </c>
      <c r="F65" s="75">
        <v>29.12</v>
      </c>
      <c r="G65" s="83">
        <v>39.9</v>
      </c>
      <c r="H65" s="83">
        <v>41.9</v>
      </c>
      <c r="I65" s="7"/>
      <c r="J65" s="7"/>
      <c r="K65" s="8">
        <f t="shared" si="19"/>
        <v>36.973333333333329</v>
      </c>
      <c r="L65" s="6">
        <f t="shared" si="20"/>
        <v>6.874309662310341</v>
      </c>
      <c r="M65" s="69">
        <f t="shared" si="21"/>
        <v>18.592615386703052</v>
      </c>
      <c r="N65" s="8">
        <f t="shared" si="22"/>
        <v>36.973333333333329</v>
      </c>
      <c r="O65" s="22"/>
      <c r="P65" s="22"/>
      <c r="Q65" s="2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2:28" ht="29.25" customHeight="1" x14ac:dyDescent="0.25">
      <c r="B66" s="35">
        <v>32</v>
      </c>
      <c r="C66" s="37" t="s">
        <v>56</v>
      </c>
      <c r="D66" s="40" t="s">
        <v>381</v>
      </c>
      <c r="E66" s="41">
        <v>1</v>
      </c>
      <c r="F66" s="75">
        <v>5.04</v>
      </c>
      <c r="G66" s="83">
        <v>7.35</v>
      </c>
      <c r="H66" s="83">
        <v>7.72</v>
      </c>
      <c r="I66" s="7"/>
      <c r="J66" s="7"/>
      <c r="K66" s="8">
        <f t="shared" si="19"/>
        <v>6.7033333333333331</v>
      </c>
      <c r="L66" s="6">
        <f t="shared" si="20"/>
        <v>1.4523199831074876</v>
      </c>
      <c r="M66" s="69">
        <f t="shared" si="21"/>
        <v>21.665638733577637</v>
      </c>
      <c r="N66" s="8">
        <f t="shared" si="22"/>
        <v>6.7033333333333331</v>
      </c>
      <c r="O66" s="22"/>
      <c r="P66" s="22"/>
      <c r="Q66" s="2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2:28" ht="29.25" customHeight="1" x14ac:dyDescent="0.25">
      <c r="B67" s="35">
        <v>33</v>
      </c>
      <c r="C67" s="37" t="s">
        <v>57</v>
      </c>
      <c r="D67" s="40" t="s">
        <v>381</v>
      </c>
      <c r="E67" s="41">
        <v>1</v>
      </c>
      <c r="F67" s="75">
        <v>23.63</v>
      </c>
      <c r="G67" s="83">
        <v>26.25</v>
      </c>
      <c r="H67" s="83">
        <v>27.56</v>
      </c>
      <c r="I67" s="7"/>
      <c r="J67" s="7"/>
      <c r="K67" s="8">
        <f t="shared" si="19"/>
        <v>25.813333333333333</v>
      </c>
      <c r="L67" s="6">
        <f t="shared" si="20"/>
        <v>2.0010580534640501</v>
      </c>
      <c r="M67" s="69">
        <f t="shared" si="21"/>
        <v>7.7520327484402767</v>
      </c>
      <c r="N67" s="8">
        <f t="shared" si="22"/>
        <v>25.813333333333333</v>
      </c>
      <c r="O67" s="22"/>
      <c r="P67" s="22"/>
      <c r="Q67" s="2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2:28" ht="29.25" customHeight="1" x14ac:dyDescent="0.25">
      <c r="B68" s="35">
        <v>34</v>
      </c>
      <c r="C68" s="37" t="s">
        <v>58</v>
      </c>
      <c r="D68" s="40" t="s">
        <v>381</v>
      </c>
      <c r="E68" s="41">
        <v>1</v>
      </c>
      <c r="F68" s="75">
        <v>7.73</v>
      </c>
      <c r="G68" s="83">
        <v>7.35</v>
      </c>
      <c r="H68" s="83">
        <v>7.72</v>
      </c>
      <c r="I68" s="7"/>
      <c r="J68" s="7"/>
      <c r="K68" s="8">
        <f t="shared" si="19"/>
        <v>7.6000000000000005</v>
      </c>
      <c r="L68" s="6">
        <f t="shared" si="20"/>
        <v>0.21656407827707741</v>
      </c>
      <c r="M68" s="69">
        <f t="shared" si="21"/>
        <v>2.8495273457510182</v>
      </c>
      <c r="N68" s="8">
        <f t="shared" si="22"/>
        <v>7.6</v>
      </c>
      <c r="O68" s="22"/>
      <c r="P68" s="22"/>
      <c r="Q68" s="2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2:28" ht="29.25" customHeight="1" x14ac:dyDescent="0.25">
      <c r="B69" s="35">
        <v>35</v>
      </c>
      <c r="C69" s="37" t="s">
        <v>59</v>
      </c>
      <c r="D69" s="40" t="s">
        <v>381</v>
      </c>
      <c r="E69" s="41">
        <v>1</v>
      </c>
      <c r="F69" s="75">
        <v>12.32</v>
      </c>
      <c r="G69" s="83">
        <v>16.8</v>
      </c>
      <c r="H69" s="83">
        <v>17.64</v>
      </c>
      <c r="I69" s="7"/>
      <c r="J69" s="7"/>
      <c r="K69" s="8">
        <f t="shared" si="19"/>
        <v>15.586666666666668</v>
      </c>
      <c r="L69" s="6">
        <f t="shared" si="20"/>
        <v>2.8600233099283185</v>
      </c>
      <c r="M69" s="69">
        <f t="shared" si="21"/>
        <v>18.349165803646184</v>
      </c>
      <c r="N69" s="8">
        <f t="shared" si="22"/>
        <v>15.586666666666668</v>
      </c>
      <c r="O69" s="22"/>
      <c r="P69" s="22"/>
      <c r="Q69" s="2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2:28" ht="29.25" customHeight="1" x14ac:dyDescent="0.25">
      <c r="B70" s="35">
        <v>36</v>
      </c>
      <c r="C70" s="37" t="s">
        <v>60</v>
      </c>
      <c r="D70" s="40" t="s">
        <v>381</v>
      </c>
      <c r="E70" s="41">
        <v>1</v>
      </c>
      <c r="F70" s="75">
        <v>39.76</v>
      </c>
      <c r="G70" s="83">
        <v>33.6</v>
      </c>
      <c r="H70" s="83">
        <v>35.28</v>
      </c>
      <c r="I70" s="7"/>
      <c r="J70" s="7"/>
      <c r="K70" s="8">
        <f t="shared" si="19"/>
        <v>36.213333333333331</v>
      </c>
      <c r="L70" s="6">
        <f t="shared" si="20"/>
        <v>3.1842947937233013</v>
      </c>
      <c r="M70" s="69">
        <f t="shared" si="21"/>
        <v>8.7931557264082336</v>
      </c>
      <c r="N70" s="8">
        <f t="shared" si="22"/>
        <v>36.213333333333331</v>
      </c>
      <c r="O70" s="22"/>
      <c r="P70" s="22"/>
      <c r="Q70" s="2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2:28" ht="29.25" customHeight="1" x14ac:dyDescent="0.25">
      <c r="B71" s="35">
        <v>37</v>
      </c>
      <c r="C71" s="37" t="s">
        <v>61</v>
      </c>
      <c r="D71" s="40" t="s">
        <v>381</v>
      </c>
      <c r="E71" s="41">
        <v>1</v>
      </c>
      <c r="F71" s="75">
        <v>30.46</v>
      </c>
      <c r="G71" s="83">
        <v>39.9</v>
      </c>
      <c r="H71" s="83">
        <v>41.9</v>
      </c>
      <c r="I71" s="7"/>
      <c r="J71" s="7"/>
      <c r="K71" s="8">
        <f t="shared" si="19"/>
        <v>37.419999999999995</v>
      </c>
      <c r="L71" s="6">
        <f t="shared" si="20"/>
        <v>6.1099263498016061</v>
      </c>
      <c r="M71" s="69">
        <f t="shared" si="21"/>
        <v>16.327969935332995</v>
      </c>
      <c r="N71" s="8">
        <f t="shared" si="22"/>
        <v>37.419999999999995</v>
      </c>
      <c r="O71" s="22"/>
      <c r="P71" s="22"/>
      <c r="Q71" s="2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2:28" ht="29.25" customHeight="1" x14ac:dyDescent="0.25">
      <c r="B72" s="35">
        <v>38</v>
      </c>
      <c r="C72" s="37" t="s">
        <v>62</v>
      </c>
      <c r="D72" s="40" t="s">
        <v>381</v>
      </c>
      <c r="E72" s="41">
        <v>1</v>
      </c>
      <c r="F72" s="75">
        <v>7.06</v>
      </c>
      <c r="G72" s="83">
        <v>8.4</v>
      </c>
      <c r="H72" s="83">
        <v>8.82</v>
      </c>
      <c r="I72" s="7"/>
      <c r="J72" s="7"/>
      <c r="K72" s="8">
        <f t="shared" si="19"/>
        <v>8.0933333333333337</v>
      </c>
      <c r="L72" s="6">
        <f t="shared" si="20"/>
        <v>0.91920255294104469</v>
      </c>
      <c r="M72" s="69">
        <f t="shared" si="21"/>
        <v>11.357527425136466</v>
      </c>
      <c r="N72" s="8">
        <f t="shared" si="22"/>
        <v>8.0933333333333337</v>
      </c>
      <c r="O72" s="22"/>
      <c r="P72" s="22"/>
      <c r="Q72" s="2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2:28" ht="29.25" customHeight="1" x14ac:dyDescent="0.25">
      <c r="B73" s="35">
        <v>39</v>
      </c>
      <c r="C73" s="37" t="s">
        <v>63</v>
      </c>
      <c r="D73" s="40" t="s">
        <v>381</v>
      </c>
      <c r="E73" s="41">
        <v>1</v>
      </c>
      <c r="F73" s="75">
        <v>11.09</v>
      </c>
      <c r="G73" s="83">
        <v>13.65</v>
      </c>
      <c r="H73" s="83">
        <v>14.33</v>
      </c>
      <c r="I73" s="7"/>
      <c r="J73" s="7"/>
      <c r="K73" s="8">
        <f t="shared" si="19"/>
        <v>13.023333333333333</v>
      </c>
      <c r="L73" s="6">
        <f t="shared" si="20"/>
        <v>1.7084886108292714</v>
      </c>
      <c r="M73" s="69">
        <f t="shared" si="21"/>
        <v>13.118673745809609</v>
      </c>
      <c r="N73" s="8">
        <f t="shared" si="22"/>
        <v>13.023333333333333</v>
      </c>
      <c r="O73" s="22"/>
      <c r="P73" s="22"/>
      <c r="Q73" s="2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2:28" ht="29.25" customHeight="1" x14ac:dyDescent="0.25">
      <c r="B74" s="35">
        <v>40</v>
      </c>
      <c r="C74" s="37" t="s">
        <v>64</v>
      </c>
      <c r="D74" s="40" t="s">
        <v>381</v>
      </c>
      <c r="E74" s="41">
        <v>1</v>
      </c>
      <c r="F74" s="75">
        <v>6.83</v>
      </c>
      <c r="G74" s="83">
        <v>7.35</v>
      </c>
      <c r="H74" s="83">
        <v>7.72</v>
      </c>
      <c r="I74" s="7"/>
      <c r="J74" s="7"/>
      <c r="K74" s="8">
        <f t="shared" si="19"/>
        <v>7.3</v>
      </c>
      <c r="L74" s="6">
        <f t="shared" si="20"/>
        <v>0.44710177812216301</v>
      </c>
      <c r="M74" s="69">
        <f t="shared" si="21"/>
        <v>6.1246818920844248</v>
      </c>
      <c r="N74" s="8">
        <f t="shared" si="22"/>
        <v>7.2999999999999989</v>
      </c>
      <c r="O74" s="22"/>
      <c r="P74" s="22"/>
      <c r="Q74" s="2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2:28" ht="29.25" customHeight="1" x14ac:dyDescent="0.25">
      <c r="B75" s="35">
        <v>41</v>
      </c>
      <c r="C75" s="37" t="s">
        <v>65</v>
      </c>
      <c r="D75" s="40" t="s">
        <v>381</v>
      </c>
      <c r="E75" s="41">
        <v>1</v>
      </c>
      <c r="F75" s="75">
        <v>6.27</v>
      </c>
      <c r="G75" s="83">
        <v>9.4499999999999993</v>
      </c>
      <c r="H75" s="83">
        <v>9.92</v>
      </c>
      <c r="I75" s="7"/>
      <c r="J75" s="7"/>
      <c r="K75" s="8">
        <f t="shared" si="19"/>
        <v>8.5466666666666669</v>
      </c>
      <c r="L75" s="6">
        <f t="shared" si="20"/>
        <v>1.9856065404136172</v>
      </c>
      <c r="M75" s="69">
        <f t="shared" si="21"/>
        <v>23.232525823872272</v>
      </c>
      <c r="N75" s="8">
        <f t="shared" si="22"/>
        <v>8.5466666666666669</v>
      </c>
      <c r="O75" s="22"/>
      <c r="P75" s="22"/>
      <c r="Q75" s="2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2:28" ht="29.25" customHeight="1" x14ac:dyDescent="0.25">
      <c r="B76" s="35"/>
      <c r="C76" s="42" t="s">
        <v>66</v>
      </c>
      <c r="D76" s="40"/>
      <c r="E76" s="43"/>
      <c r="F76" s="75"/>
      <c r="G76" s="83"/>
      <c r="H76" s="83"/>
      <c r="I76" s="7"/>
      <c r="J76" s="7"/>
      <c r="K76" s="8"/>
      <c r="L76" s="6"/>
      <c r="M76" s="69"/>
      <c r="N76" s="8"/>
      <c r="O76" s="22"/>
      <c r="P76" s="22"/>
      <c r="Q76" s="2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2:28" ht="29.25" customHeight="1" x14ac:dyDescent="0.25">
      <c r="B77" s="39">
        <v>42</v>
      </c>
      <c r="C77" s="44" t="s">
        <v>67</v>
      </c>
      <c r="D77" s="40" t="s">
        <v>381</v>
      </c>
      <c r="E77" s="41">
        <v>1</v>
      </c>
      <c r="F77" s="75">
        <v>365.12</v>
      </c>
      <c r="G77" s="83">
        <v>384.3</v>
      </c>
      <c r="H77" s="83">
        <v>403.52</v>
      </c>
      <c r="I77" s="7"/>
      <c r="J77" s="7"/>
      <c r="K77" s="8">
        <f t="shared" si="19"/>
        <v>384.31333333333333</v>
      </c>
      <c r="L77" s="6">
        <f t="shared" si="20"/>
        <v>19.200003472221898</v>
      </c>
      <c r="M77" s="69">
        <f t="shared" si="21"/>
        <v>4.9959243687152579</v>
      </c>
      <c r="N77" s="8">
        <f t="shared" si="22"/>
        <v>384.31333333333333</v>
      </c>
      <c r="O77" s="22"/>
      <c r="P77" s="22"/>
      <c r="Q77" s="2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2:28" ht="29.25" customHeight="1" x14ac:dyDescent="0.25">
      <c r="B78" s="35">
        <v>43</v>
      </c>
      <c r="C78" s="44" t="s">
        <v>335</v>
      </c>
      <c r="D78" s="40" t="s">
        <v>381</v>
      </c>
      <c r="E78" s="41">
        <v>1</v>
      </c>
      <c r="F78" s="75">
        <v>46.48</v>
      </c>
      <c r="G78" s="83">
        <v>34.65</v>
      </c>
      <c r="H78" s="83">
        <v>36.380000000000003</v>
      </c>
      <c r="I78" s="7"/>
      <c r="J78" s="7"/>
      <c r="K78" s="8">
        <f t="shared" si="19"/>
        <v>39.169999999999995</v>
      </c>
      <c r="L78" s="6">
        <f t="shared" si="20"/>
        <v>6.3894678964683731</v>
      </c>
      <c r="M78" s="69">
        <f t="shared" si="21"/>
        <v>16.312146787001211</v>
      </c>
      <c r="N78" s="8">
        <f t="shared" si="22"/>
        <v>39.169999999999995</v>
      </c>
      <c r="O78" s="22"/>
      <c r="P78" s="22"/>
      <c r="Q78" s="2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2:28" ht="29.25" customHeight="1" x14ac:dyDescent="0.25">
      <c r="B79" s="35">
        <v>44</v>
      </c>
      <c r="C79" s="44" t="s">
        <v>68</v>
      </c>
      <c r="D79" s="40" t="s">
        <v>381</v>
      </c>
      <c r="E79" s="41">
        <v>1</v>
      </c>
      <c r="F79" s="75">
        <v>9.52</v>
      </c>
      <c r="G79" s="83">
        <v>12.6</v>
      </c>
      <c r="H79" s="83">
        <v>13.23</v>
      </c>
      <c r="I79" s="7"/>
      <c r="J79" s="7"/>
      <c r="K79" s="8">
        <f t="shared" si="19"/>
        <v>11.783333333333331</v>
      </c>
      <c r="L79" s="6">
        <f t="shared" si="20"/>
        <v>1.9852539719978739</v>
      </c>
      <c r="M79" s="69">
        <f t="shared" si="21"/>
        <v>16.847982789232312</v>
      </c>
      <c r="N79" s="8">
        <f t="shared" si="22"/>
        <v>11.783333333333331</v>
      </c>
      <c r="O79" s="22"/>
      <c r="P79" s="22"/>
      <c r="Q79" s="2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2:28" ht="29.25" customHeight="1" x14ac:dyDescent="0.25">
      <c r="B80" s="35">
        <v>45</v>
      </c>
      <c r="C80" s="44" t="s">
        <v>69</v>
      </c>
      <c r="D80" s="40" t="s">
        <v>381</v>
      </c>
      <c r="E80" s="41">
        <v>1</v>
      </c>
      <c r="F80" s="75">
        <v>122.64</v>
      </c>
      <c r="G80" s="83">
        <v>117.6</v>
      </c>
      <c r="H80" s="83">
        <v>123.48</v>
      </c>
      <c r="I80" s="7"/>
      <c r="J80" s="7"/>
      <c r="K80" s="8">
        <f t="shared" si="19"/>
        <v>121.24000000000001</v>
      </c>
      <c r="L80" s="6">
        <f t="shared" si="20"/>
        <v>3.1801886736481579</v>
      </c>
      <c r="M80" s="69">
        <f t="shared" si="21"/>
        <v>2.623052353718375</v>
      </c>
      <c r="N80" s="8">
        <f t="shared" si="22"/>
        <v>121.24000000000001</v>
      </c>
      <c r="O80" s="22"/>
      <c r="P80" s="22"/>
      <c r="Q80" s="2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2:28" ht="29.25" customHeight="1" x14ac:dyDescent="0.25">
      <c r="B81" s="35">
        <v>46</v>
      </c>
      <c r="C81" s="44" t="s">
        <v>70</v>
      </c>
      <c r="D81" s="40" t="s">
        <v>381</v>
      </c>
      <c r="E81" s="41">
        <v>1</v>
      </c>
      <c r="F81" s="75">
        <v>70.56</v>
      </c>
      <c r="G81" s="83">
        <v>99.75</v>
      </c>
      <c r="H81" s="83">
        <v>107.74</v>
      </c>
      <c r="I81" s="7"/>
      <c r="J81" s="7"/>
      <c r="K81" s="8">
        <f t="shared" si="19"/>
        <v>92.683333333333337</v>
      </c>
      <c r="L81" s="6">
        <f t="shared" si="20"/>
        <v>19.571444334369737</v>
      </c>
      <c r="M81" s="69">
        <f t="shared" si="21"/>
        <v>21.116465744689521</v>
      </c>
      <c r="N81" s="8">
        <f t="shared" si="22"/>
        <v>92.683333333333337</v>
      </c>
      <c r="O81" s="22"/>
      <c r="P81" s="22"/>
      <c r="Q81" s="2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2:28" ht="29.25" customHeight="1" x14ac:dyDescent="0.25">
      <c r="B82" s="35">
        <v>47</v>
      </c>
      <c r="C82" s="44" t="s">
        <v>336</v>
      </c>
      <c r="D82" s="40" t="s">
        <v>381</v>
      </c>
      <c r="E82" s="41">
        <v>1</v>
      </c>
      <c r="F82" s="75">
        <v>7.84</v>
      </c>
      <c r="G82" s="83">
        <v>10.5</v>
      </c>
      <c r="H82" s="83">
        <v>11.03</v>
      </c>
      <c r="I82" s="11"/>
      <c r="J82" s="11"/>
      <c r="K82" s="8">
        <f t="shared" si="19"/>
        <v>9.7899999999999991</v>
      </c>
      <c r="L82" s="6">
        <f t="shared" si="20"/>
        <v>1.7094151046483705</v>
      </c>
      <c r="M82" s="69">
        <f t="shared" si="21"/>
        <v>17.460828443803582</v>
      </c>
      <c r="N82" s="8">
        <f t="shared" si="22"/>
        <v>9.7899999999999991</v>
      </c>
      <c r="O82" s="22"/>
      <c r="P82" s="22"/>
      <c r="Q82" s="2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2:28" ht="29.25" customHeight="1" x14ac:dyDescent="0.25">
      <c r="B83" s="35">
        <v>48</v>
      </c>
      <c r="C83" s="44" t="s">
        <v>71</v>
      </c>
      <c r="D83" s="40" t="s">
        <v>381</v>
      </c>
      <c r="E83" s="41">
        <v>1</v>
      </c>
      <c r="F83" s="75">
        <v>57.57</v>
      </c>
      <c r="G83" s="83">
        <v>84</v>
      </c>
      <c r="H83" s="83">
        <v>88.2</v>
      </c>
      <c r="I83" s="11"/>
      <c r="J83" s="11"/>
      <c r="K83" s="8">
        <f t="shared" si="19"/>
        <v>76.589999999999989</v>
      </c>
      <c r="L83" s="6">
        <f t="shared" si="20"/>
        <v>16.605128725788308</v>
      </c>
      <c r="M83" s="69">
        <f t="shared" si="21"/>
        <v>21.680544099475533</v>
      </c>
      <c r="N83" s="8">
        <f t="shared" si="22"/>
        <v>76.589999999999989</v>
      </c>
      <c r="O83" s="22"/>
      <c r="P83" s="22"/>
      <c r="Q83" s="2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2:28" ht="29.25" customHeight="1" x14ac:dyDescent="0.25">
      <c r="B84" s="35">
        <v>49</v>
      </c>
      <c r="C84" s="44" t="s">
        <v>72</v>
      </c>
      <c r="D84" s="40" t="s">
        <v>381</v>
      </c>
      <c r="E84" s="41">
        <v>1</v>
      </c>
      <c r="F84" s="75">
        <v>1.46</v>
      </c>
      <c r="G84" s="83">
        <v>1.89</v>
      </c>
      <c r="H84" s="83">
        <v>1.98</v>
      </c>
      <c r="I84" s="11"/>
      <c r="J84" s="11"/>
      <c r="K84" s="8">
        <f t="shared" si="19"/>
        <v>1.7766666666666666</v>
      </c>
      <c r="L84" s="6">
        <f t="shared" si="20"/>
        <v>0.2779088579612628</v>
      </c>
      <c r="M84" s="69">
        <f t="shared" si="21"/>
        <v>15.642149603823421</v>
      </c>
      <c r="N84" s="8">
        <f t="shared" si="22"/>
        <v>1.7766666666666666</v>
      </c>
      <c r="O84" s="22"/>
      <c r="P84" s="22"/>
      <c r="Q84" s="2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2:28" ht="29.25" customHeight="1" x14ac:dyDescent="0.25">
      <c r="B85" s="35">
        <v>50</v>
      </c>
      <c r="C85" s="44" t="s">
        <v>73</v>
      </c>
      <c r="D85" s="40" t="s">
        <v>381</v>
      </c>
      <c r="E85" s="41">
        <v>1</v>
      </c>
      <c r="F85" s="75">
        <v>7.73</v>
      </c>
      <c r="G85" s="83">
        <v>12.6</v>
      </c>
      <c r="H85" s="83">
        <v>13.23</v>
      </c>
      <c r="I85" s="11"/>
      <c r="J85" s="11"/>
      <c r="K85" s="8">
        <f t="shared" si="19"/>
        <v>11.186666666666667</v>
      </c>
      <c r="L85" s="6">
        <f t="shared" si="20"/>
        <v>3.0100885922732128</v>
      </c>
      <c r="M85" s="69">
        <f t="shared" si="21"/>
        <v>26.907824126399397</v>
      </c>
      <c r="N85" s="8">
        <f t="shared" si="22"/>
        <v>11.186666666666667</v>
      </c>
      <c r="O85" s="22"/>
      <c r="P85" s="22"/>
      <c r="Q85" s="2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2:28" ht="29.25" customHeight="1" x14ac:dyDescent="0.25">
      <c r="B86" s="35">
        <v>51</v>
      </c>
      <c r="C86" s="44" t="s">
        <v>74</v>
      </c>
      <c r="D86" s="40" t="s">
        <v>381</v>
      </c>
      <c r="E86" s="41">
        <v>1</v>
      </c>
      <c r="F86" s="75">
        <v>52.64</v>
      </c>
      <c r="G86" s="83">
        <v>51.45</v>
      </c>
      <c r="H86" s="83">
        <v>54.02</v>
      </c>
      <c r="I86" s="11"/>
      <c r="J86" s="11"/>
      <c r="K86" s="8">
        <f t="shared" si="19"/>
        <v>52.70333333333334</v>
      </c>
      <c r="L86" s="6">
        <f t="shared" si="20"/>
        <v>1.2861700250485291</v>
      </c>
      <c r="M86" s="69">
        <f t="shared" si="21"/>
        <v>2.4403959744137542</v>
      </c>
      <c r="N86" s="8">
        <f t="shared" si="22"/>
        <v>52.703333333333333</v>
      </c>
      <c r="O86" s="22"/>
      <c r="P86" s="22"/>
      <c r="Q86" s="2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2:28" ht="29.25" customHeight="1" x14ac:dyDescent="0.25">
      <c r="B87" s="35">
        <v>52</v>
      </c>
      <c r="C87" s="44" t="s">
        <v>75</v>
      </c>
      <c r="D87" s="40" t="s">
        <v>381</v>
      </c>
      <c r="E87" s="41">
        <v>1</v>
      </c>
      <c r="F87" s="75">
        <v>378.67</v>
      </c>
      <c r="G87" s="83">
        <v>280.35000000000002</v>
      </c>
      <c r="H87" s="83">
        <v>294.37</v>
      </c>
      <c r="I87" s="11"/>
      <c r="J87" s="11"/>
      <c r="K87" s="8">
        <f t="shared" si="19"/>
        <v>317.79666666666668</v>
      </c>
      <c r="L87" s="6">
        <f t="shared" si="20"/>
        <v>53.181877865804374</v>
      </c>
      <c r="M87" s="69">
        <f t="shared" si="21"/>
        <v>16.734561260073331</v>
      </c>
      <c r="N87" s="8">
        <f t="shared" si="22"/>
        <v>317.79666666666662</v>
      </c>
      <c r="O87" s="22"/>
      <c r="P87" s="22"/>
      <c r="Q87" s="2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2:28" ht="29.25" customHeight="1" x14ac:dyDescent="0.25">
      <c r="B88" s="35">
        <v>53</v>
      </c>
      <c r="C88" s="44" t="s">
        <v>76</v>
      </c>
      <c r="D88" s="40" t="s">
        <v>381</v>
      </c>
      <c r="E88" s="41">
        <v>1</v>
      </c>
      <c r="F88" s="75">
        <v>101.02</v>
      </c>
      <c r="G88" s="83">
        <v>139.65</v>
      </c>
      <c r="H88" s="83">
        <v>146.63</v>
      </c>
      <c r="I88" s="11"/>
      <c r="J88" s="11"/>
      <c r="K88" s="8">
        <f t="shared" si="19"/>
        <v>129.1</v>
      </c>
      <c r="L88" s="6">
        <f t="shared" si="20"/>
        <v>24.567150831954446</v>
      </c>
      <c r="M88" s="69">
        <f t="shared" si="21"/>
        <v>19.029551380290044</v>
      </c>
      <c r="N88" s="8">
        <f t="shared" si="22"/>
        <v>129.1</v>
      </c>
      <c r="O88" s="22"/>
      <c r="P88" s="22"/>
      <c r="Q88" s="2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2:28" ht="29.25" customHeight="1" x14ac:dyDescent="0.25">
      <c r="B89" s="35">
        <v>54</v>
      </c>
      <c r="C89" s="44" t="s">
        <v>77</v>
      </c>
      <c r="D89" s="40" t="s">
        <v>381</v>
      </c>
      <c r="E89" s="41">
        <v>1</v>
      </c>
      <c r="F89" s="75">
        <v>3.92</v>
      </c>
      <c r="G89" s="83">
        <v>5.25</v>
      </c>
      <c r="H89" s="83">
        <v>5.51</v>
      </c>
      <c r="I89" s="11"/>
      <c r="J89" s="11"/>
      <c r="K89" s="8">
        <f t="shared" si="19"/>
        <v>4.8933333333333335</v>
      </c>
      <c r="L89" s="6">
        <f t="shared" si="20"/>
        <v>0.85289702387412125</v>
      </c>
      <c r="M89" s="69">
        <f t="shared" si="21"/>
        <v>17.429775692250434</v>
      </c>
      <c r="N89" s="8">
        <f t="shared" si="22"/>
        <v>4.8933333333333326</v>
      </c>
      <c r="O89" s="22"/>
      <c r="P89" s="22"/>
      <c r="Q89" s="2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2:28" ht="29.25" customHeight="1" x14ac:dyDescent="0.25">
      <c r="B90" s="35">
        <v>55</v>
      </c>
      <c r="C90" s="44" t="s">
        <v>78</v>
      </c>
      <c r="D90" s="40" t="s">
        <v>381</v>
      </c>
      <c r="E90" s="41">
        <v>1</v>
      </c>
      <c r="F90" s="75">
        <v>15.68</v>
      </c>
      <c r="G90" s="83">
        <v>23.1</v>
      </c>
      <c r="H90" s="83">
        <v>24.26</v>
      </c>
      <c r="I90" s="11"/>
      <c r="J90" s="11"/>
      <c r="K90" s="8">
        <f t="shared" si="19"/>
        <v>21.013333333333335</v>
      </c>
      <c r="L90" s="6">
        <f t="shared" si="20"/>
        <v>4.6550760824430508</v>
      </c>
      <c r="M90" s="69">
        <f t="shared" si="21"/>
        <v>22.152963590306392</v>
      </c>
      <c r="N90" s="8">
        <f t="shared" si="22"/>
        <v>21.013333333333335</v>
      </c>
      <c r="O90" s="22"/>
      <c r="P90" s="22"/>
      <c r="Q90" s="2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2:28" ht="29.25" customHeight="1" x14ac:dyDescent="0.25">
      <c r="B91" s="35">
        <v>56</v>
      </c>
      <c r="C91" s="44" t="s">
        <v>79</v>
      </c>
      <c r="D91" s="40" t="s">
        <v>381</v>
      </c>
      <c r="E91" s="41">
        <v>1</v>
      </c>
      <c r="F91" s="75">
        <v>14</v>
      </c>
      <c r="G91" s="83">
        <v>21</v>
      </c>
      <c r="H91" s="83">
        <v>22.05</v>
      </c>
      <c r="I91" s="11"/>
      <c r="J91" s="11"/>
      <c r="K91" s="8">
        <f t="shared" si="19"/>
        <v>19.016666666666666</v>
      </c>
      <c r="L91" s="6">
        <f t="shared" si="20"/>
        <v>4.3761665111525794</v>
      </c>
      <c r="M91" s="69">
        <f t="shared" si="21"/>
        <v>23.01226912087246</v>
      </c>
      <c r="N91" s="8">
        <f t="shared" si="22"/>
        <v>19.016666666666666</v>
      </c>
      <c r="O91" s="22"/>
      <c r="P91" s="22"/>
      <c r="Q91" s="2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2:28" ht="29.25" customHeight="1" x14ac:dyDescent="0.25">
      <c r="B92" s="35">
        <v>57</v>
      </c>
      <c r="C92" s="44" t="s">
        <v>80</v>
      </c>
      <c r="D92" s="40" t="s">
        <v>381</v>
      </c>
      <c r="E92" s="41">
        <v>1</v>
      </c>
      <c r="F92" s="75">
        <v>7.28</v>
      </c>
      <c r="G92" s="83">
        <v>9.4499999999999993</v>
      </c>
      <c r="H92" s="83">
        <v>9.92</v>
      </c>
      <c r="I92" s="11"/>
      <c r="J92" s="11"/>
      <c r="K92" s="8">
        <f t="shared" si="19"/>
        <v>8.8833333333333329</v>
      </c>
      <c r="L92" s="6">
        <f t="shared" si="20"/>
        <v>1.4082731742575132</v>
      </c>
      <c r="M92" s="69">
        <f t="shared" si="21"/>
        <v>15.852981323724352</v>
      </c>
      <c r="N92" s="8">
        <f t="shared" si="22"/>
        <v>8.8833333333333329</v>
      </c>
      <c r="O92" s="22"/>
      <c r="P92" s="22"/>
      <c r="Q92" s="2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2:28" ht="29.25" customHeight="1" x14ac:dyDescent="0.25">
      <c r="B93" s="35">
        <v>58</v>
      </c>
      <c r="C93" s="44" t="s">
        <v>81</v>
      </c>
      <c r="D93" s="40" t="s">
        <v>381</v>
      </c>
      <c r="E93" s="41">
        <v>1</v>
      </c>
      <c r="F93" s="75">
        <v>46.59</v>
      </c>
      <c r="G93" s="83">
        <v>65.099999999999994</v>
      </c>
      <c r="H93" s="83">
        <v>68.319999999999993</v>
      </c>
      <c r="I93" s="11"/>
      <c r="J93" s="11"/>
      <c r="K93" s="8">
        <f t="shared" si="19"/>
        <v>60.00333333333333</v>
      </c>
      <c r="L93" s="6">
        <f t="shared" si="20"/>
        <v>11.727328482366868</v>
      </c>
      <c r="M93" s="69">
        <f t="shared" si="21"/>
        <v>19.544461667185491</v>
      </c>
      <c r="N93" s="8">
        <f t="shared" si="22"/>
        <v>60.00333333333333</v>
      </c>
      <c r="O93" s="22"/>
      <c r="P93" s="22"/>
      <c r="Q93" s="2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2:28" ht="29.25" customHeight="1" x14ac:dyDescent="0.25">
      <c r="B94" s="35">
        <v>59</v>
      </c>
      <c r="C94" s="44" t="s">
        <v>82</v>
      </c>
      <c r="D94" s="40" t="s">
        <v>381</v>
      </c>
      <c r="E94" s="41">
        <v>1</v>
      </c>
      <c r="F94" s="75">
        <v>44.35</v>
      </c>
      <c r="G94" s="83">
        <v>61.95</v>
      </c>
      <c r="H94" s="83">
        <v>65.05</v>
      </c>
      <c r="I94" s="11"/>
      <c r="J94" s="11"/>
      <c r="K94" s="8">
        <f t="shared" si="19"/>
        <v>57.116666666666674</v>
      </c>
      <c r="L94" s="6">
        <f t="shared" si="20"/>
        <v>11.164377874889997</v>
      </c>
      <c r="M94" s="69">
        <f t="shared" si="21"/>
        <v>19.546620148625614</v>
      </c>
      <c r="N94" s="8">
        <f t="shared" si="22"/>
        <v>57.116666666666674</v>
      </c>
      <c r="O94" s="22"/>
      <c r="P94" s="22"/>
      <c r="Q94" s="2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2:28" ht="29.25" customHeight="1" x14ac:dyDescent="0.25">
      <c r="B95" s="35">
        <v>60</v>
      </c>
      <c r="C95" s="44" t="s">
        <v>83</v>
      </c>
      <c r="D95" s="40" t="s">
        <v>381</v>
      </c>
      <c r="E95" s="41">
        <v>1</v>
      </c>
      <c r="F95" s="75">
        <v>16.350000000000001</v>
      </c>
      <c r="G95" s="83">
        <v>23.1</v>
      </c>
      <c r="H95" s="83">
        <v>24.26</v>
      </c>
      <c r="I95" s="11"/>
      <c r="J95" s="11"/>
      <c r="K95" s="8">
        <f t="shared" si="19"/>
        <v>21.236666666666668</v>
      </c>
      <c r="L95" s="6">
        <f t="shared" si="20"/>
        <v>4.2715375842117238</v>
      </c>
      <c r="M95" s="69">
        <f t="shared" si="21"/>
        <v>20.113973870091307</v>
      </c>
      <c r="N95" s="8">
        <f t="shared" si="22"/>
        <v>21.236666666666668</v>
      </c>
      <c r="O95" s="22"/>
      <c r="P95" s="22"/>
      <c r="Q95" s="2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2:28" ht="29.25" customHeight="1" x14ac:dyDescent="0.25">
      <c r="B96" s="35">
        <v>61</v>
      </c>
      <c r="C96" s="44" t="s">
        <v>84</v>
      </c>
      <c r="D96" s="40" t="s">
        <v>381</v>
      </c>
      <c r="E96" s="41">
        <v>1</v>
      </c>
      <c r="F96" s="75">
        <v>329.17</v>
      </c>
      <c r="G96" s="83">
        <v>466.2</v>
      </c>
      <c r="H96" s="83">
        <v>489.51</v>
      </c>
      <c r="I96" s="11"/>
      <c r="J96" s="11"/>
      <c r="K96" s="8">
        <f t="shared" si="19"/>
        <v>428.29333333333335</v>
      </c>
      <c r="L96" s="6">
        <f t="shared" si="20"/>
        <v>86.630914997668881</v>
      </c>
      <c r="M96" s="69">
        <f t="shared" si="21"/>
        <v>20.22700524508177</v>
      </c>
      <c r="N96" s="8">
        <f t="shared" si="22"/>
        <v>428.29333333333335</v>
      </c>
      <c r="O96" s="22"/>
      <c r="P96" s="22"/>
      <c r="Q96" s="2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2:28" ht="29.25" customHeight="1" x14ac:dyDescent="0.25">
      <c r="B97" s="35">
        <v>62</v>
      </c>
      <c r="C97" s="44" t="s">
        <v>85</v>
      </c>
      <c r="D97" s="40" t="s">
        <v>381</v>
      </c>
      <c r="E97" s="41">
        <v>1</v>
      </c>
      <c r="F97" s="75">
        <v>13.89</v>
      </c>
      <c r="G97" s="83">
        <v>21</v>
      </c>
      <c r="H97" s="83">
        <v>22.05</v>
      </c>
      <c r="I97" s="11"/>
      <c r="J97" s="11"/>
      <c r="K97" s="8">
        <f t="shared" si="19"/>
        <v>18.98</v>
      </c>
      <c r="L97" s="6">
        <f t="shared" si="20"/>
        <v>4.4392229049688412</v>
      </c>
      <c r="M97" s="69">
        <f t="shared" si="21"/>
        <v>23.388951027233094</v>
      </c>
      <c r="N97" s="8">
        <f t="shared" si="22"/>
        <v>18.979999999999997</v>
      </c>
      <c r="O97" s="22"/>
      <c r="P97" s="22"/>
      <c r="Q97" s="2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2:28" ht="29.25" customHeight="1" x14ac:dyDescent="0.25">
      <c r="B98" s="35">
        <v>63</v>
      </c>
      <c r="C98" s="44" t="s">
        <v>86</v>
      </c>
      <c r="D98" s="40" t="s">
        <v>381</v>
      </c>
      <c r="E98" s="41">
        <v>1</v>
      </c>
      <c r="F98" s="75">
        <v>176.96</v>
      </c>
      <c r="G98" s="83">
        <v>223.65</v>
      </c>
      <c r="H98" s="83">
        <v>234.83</v>
      </c>
      <c r="I98" s="11"/>
      <c r="J98" s="11"/>
      <c r="K98" s="8">
        <f t="shared" si="19"/>
        <v>211.81333333333336</v>
      </c>
      <c r="L98" s="6">
        <f t="shared" si="20"/>
        <v>30.69713721722815</v>
      </c>
      <c r="M98" s="69">
        <f t="shared" si="21"/>
        <v>14.492542435428119</v>
      </c>
      <c r="N98" s="8">
        <f t="shared" si="22"/>
        <v>211.81333333333333</v>
      </c>
      <c r="O98" s="22"/>
      <c r="P98" s="22"/>
      <c r="Q98" s="2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2:28" ht="29.25" customHeight="1" x14ac:dyDescent="0.25">
      <c r="B99" s="35">
        <v>64</v>
      </c>
      <c r="C99" s="44" t="s">
        <v>87</v>
      </c>
      <c r="D99" s="40" t="s">
        <v>381</v>
      </c>
      <c r="E99" s="41">
        <v>1</v>
      </c>
      <c r="F99" s="75">
        <v>297.14</v>
      </c>
      <c r="G99" s="83">
        <v>420</v>
      </c>
      <c r="H99" s="83">
        <v>441</v>
      </c>
      <c r="I99" s="11"/>
      <c r="J99" s="11"/>
      <c r="K99" s="8">
        <f t="shared" ref="K99:K162" si="23">AVERAGE(F99:J99)</f>
        <v>386.04666666666662</v>
      </c>
      <c r="L99" s="6">
        <f t="shared" ref="L99:L162" si="24">SQRT((SUM(IF(F99&gt;0,POWER(F99-K99,2),0),IF(G99&gt;0,POWER(G99-K99,2),0),IF(H99&gt;0,POWER(H99-K99,2),0),IF(I99&gt;0,POWER(I99-K99,2),0),IF(J99&gt;0,POWER(J99-K99,2),0),))/(COUNTA(F99:J99)-1))</f>
        <v>77.708085379407805</v>
      </c>
      <c r="M99" s="69">
        <f t="shared" ref="M99:M162" si="25">L99/K99*100</f>
        <v>20.129194755230234</v>
      </c>
      <c r="N99" s="8">
        <f t="shared" ref="N99:N162" si="26">((E99/COUNTA(F99:J99))*(SUM(F99:J99)))</f>
        <v>386.04666666666662</v>
      </c>
      <c r="O99" s="22"/>
      <c r="P99" s="22"/>
      <c r="Q99" s="2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2:28" ht="29.25" customHeight="1" x14ac:dyDescent="0.25">
      <c r="B100" s="35">
        <v>65</v>
      </c>
      <c r="C100" s="44" t="s">
        <v>88</v>
      </c>
      <c r="D100" s="40" t="s">
        <v>381</v>
      </c>
      <c r="E100" s="41">
        <v>1</v>
      </c>
      <c r="F100" s="75">
        <v>35.28</v>
      </c>
      <c r="G100" s="83">
        <v>44.1</v>
      </c>
      <c r="H100" s="83">
        <v>46.31</v>
      </c>
      <c r="I100" s="11"/>
      <c r="J100" s="11"/>
      <c r="K100" s="8">
        <f t="shared" si="23"/>
        <v>41.896666666666668</v>
      </c>
      <c r="L100" s="6">
        <f t="shared" si="24"/>
        <v>5.8357718712551927</v>
      </c>
      <c r="M100" s="69">
        <f t="shared" si="25"/>
        <v>13.928964606385216</v>
      </c>
      <c r="N100" s="8">
        <f t="shared" si="26"/>
        <v>41.896666666666661</v>
      </c>
      <c r="O100" s="22"/>
      <c r="P100" s="22"/>
      <c r="Q100" s="2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2:28" ht="29.25" customHeight="1" x14ac:dyDescent="0.25">
      <c r="C101" s="45" t="s">
        <v>89</v>
      </c>
      <c r="D101" s="40"/>
      <c r="E101" s="43"/>
      <c r="F101" s="75"/>
      <c r="G101" s="83"/>
      <c r="H101" s="83"/>
      <c r="I101" s="11"/>
      <c r="J101" s="11"/>
      <c r="K101" s="8"/>
      <c r="L101" s="6"/>
      <c r="M101" s="69"/>
      <c r="N101" s="8"/>
      <c r="O101" s="22"/>
      <c r="P101" s="22"/>
      <c r="Q101" s="2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2:28" ht="29.25" customHeight="1" x14ac:dyDescent="0.25">
      <c r="B102" s="35">
        <v>66</v>
      </c>
      <c r="C102" s="44" t="s">
        <v>90</v>
      </c>
      <c r="D102" s="40" t="s">
        <v>381</v>
      </c>
      <c r="E102" s="41">
        <v>1</v>
      </c>
      <c r="F102" s="75">
        <v>6.27</v>
      </c>
      <c r="G102" s="83">
        <v>8.4</v>
      </c>
      <c r="H102" s="83">
        <v>8.82</v>
      </c>
      <c r="I102" s="11"/>
      <c r="J102" s="11"/>
      <c r="K102" s="8">
        <f t="shared" si="23"/>
        <v>7.830000000000001</v>
      </c>
      <c r="L102" s="6">
        <f t="shared" si="24"/>
        <v>1.3672234638127012</v>
      </c>
      <c r="M102" s="69">
        <f t="shared" si="25"/>
        <v>17.461346919702439</v>
      </c>
      <c r="N102" s="8">
        <f t="shared" si="26"/>
        <v>7.83</v>
      </c>
      <c r="O102" s="22"/>
      <c r="P102" s="22"/>
      <c r="Q102" s="2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2:28" ht="29.25" customHeight="1" x14ac:dyDescent="0.25">
      <c r="B103" s="35">
        <v>67</v>
      </c>
      <c r="C103" s="44" t="s">
        <v>91</v>
      </c>
      <c r="D103" s="40" t="s">
        <v>381</v>
      </c>
      <c r="E103" s="41">
        <v>1</v>
      </c>
      <c r="F103" s="75">
        <v>30.35</v>
      </c>
      <c r="G103" s="83">
        <v>40.950000000000003</v>
      </c>
      <c r="H103" s="83">
        <v>43</v>
      </c>
      <c r="I103" s="11"/>
      <c r="J103" s="11"/>
      <c r="K103" s="8">
        <f t="shared" si="23"/>
        <v>38.1</v>
      </c>
      <c r="L103" s="6">
        <f t="shared" si="24"/>
        <v>6.7895139737686669</v>
      </c>
      <c r="M103" s="69">
        <f t="shared" si="25"/>
        <v>17.820246650311461</v>
      </c>
      <c r="N103" s="8">
        <f t="shared" si="26"/>
        <v>38.1</v>
      </c>
      <c r="O103" s="22"/>
      <c r="P103" s="22"/>
      <c r="Q103" s="2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2:28" ht="29.25" customHeight="1" x14ac:dyDescent="0.25">
      <c r="B104" s="35">
        <v>68</v>
      </c>
      <c r="C104" s="44" t="s">
        <v>92</v>
      </c>
      <c r="D104" s="40" t="s">
        <v>381</v>
      </c>
      <c r="E104" s="41">
        <v>1</v>
      </c>
      <c r="F104" s="75">
        <v>9.52</v>
      </c>
      <c r="G104" s="83">
        <v>13.65</v>
      </c>
      <c r="H104" s="83">
        <v>14.33</v>
      </c>
      <c r="I104" s="11"/>
      <c r="J104" s="11"/>
      <c r="K104" s="8">
        <f t="shared" si="23"/>
        <v>12.5</v>
      </c>
      <c r="L104" s="6">
        <f t="shared" si="24"/>
        <v>2.6030558964417194</v>
      </c>
      <c r="M104" s="69">
        <f t="shared" si="25"/>
        <v>20.824447171533755</v>
      </c>
      <c r="N104" s="8">
        <f t="shared" si="26"/>
        <v>12.5</v>
      </c>
      <c r="O104" s="22"/>
      <c r="P104" s="22"/>
      <c r="Q104" s="2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2:28" ht="29.25" customHeight="1" x14ac:dyDescent="0.25">
      <c r="B105" s="35">
        <v>69</v>
      </c>
      <c r="C105" s="44" t="s">
        <v>337</v>
      </c>
      <c r="D105" s="40" t="s">
        <v>381</v>
      </c>
      <c r="E105" s="41">
        <v>1</v>
      </c>
      <c r="F105" s="75">
        <v>2.8</v>
      </c>
      <c r="G105" s="83">
        <v>4.2</v>
      </c>
      <c r="H105" s="83">
        <v>4.41</v>
      </c>
      <c r="I105" s="11"/>
      <c r="J105" s="11"/>
      <c r="K105" s="8">
        <f t="shared" si="23"/>
        <v>3.8033333333333332</v>
      </c>
      <c r="L105" s="6">
        <f t="shared" si="24"/>
        <v>0.87523330223051599</v>
      </c>
      <c r="M105" s="69">
        <f t="shared" si="25"/>
        <v>23.012269120872464</v>
      </c>
      <c r="N105" s="8">
        <f t="shared" si="26"/>
        <v>3.8033333333333332</v>
      </c>
      <c r="O105" s="22"/>
      <c r="P105" s="22"/>
      <c r="Q105" s="2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2:28" ht="29.25" customHeight="1" x14ac:dyDescent="0.25">
      <c r="B106" s="35">
        <v>70</v>
      </c>
      <c r="C106" s="44" t="s">
        <v>93</v>
      </c>
      <c r="D106" s="40" t="s">
        <v>381</v>
      </c>
      <c r="E106" s="41">
        <v>1</v>
      </c>
      <c r="F106" s="75">
        <v>19.71</v>
      </c>
      <c r="G106" s="83">
        <v>29.4</v>
      </c>
      <c r="H106" s="83">
        <v>30.87</v>
      </c>
      <c r="I106" s="11"/>
      <c r="J106" s="11"/>
      <c r="K106" s="8">
        <f t="shared" si="23"/>
        <v>26.66</v>
      </c>
      <c r="L106" s="6">
        <f t="shared" si="24"/>
        <v>6.0635880466931456</v>
      </c>
      <c r="M106" s="69">
        <f t="shared" si="25"/>
        <v>22.744141210401896</v>
      </c>
      <c r="N106" s="8">
        <f t="shared" si="26"/>
        <v>26.66</v>
      </c>
      <c r="O106" s="22"/>
      <c r="P106" s="22"/>
      <c r="Q106" s="2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2:28" ht="29.25" customHeight="1" x14ac:dyDescent="0.25">
      <c r="B107" s="35">
        <v>71</v>
      </c>
      <c r="C107" s="44" t="s">
        <v>338</v>
      </c>
      <c r="D107" s="40" t="s">
        <v>381</v>
      </c>
      <c r="E107" s="41">
        <v>1</v>
      </c>
      <c r="F107" s="75">
        <v>34.94</v>
      </c>
      <c r="G107" s="83">
        <v>44.1</v>
      </c>
      <c r="H107" s="83">
        <v>46.31</v>
      </c>
      <c r="I107" s="11"/>
      <c r="J107" s="11"/>
      <c r="K107" s="8">
        <f t="shared" si="23"/>
        <v>41.783333333333331</v>
      </c>
      <c r="L107" s="6">
        <f t="shared" si="24"/>
        <v>6.0286344501332438</v>
      </c>
      <c r="M107" s="69">
        <f t="shared" si="25"/>
        <v>14.42832337487015</v>
      </c>
      <c r="N107" s="8">
        <f t="shared" si="26"/>
        <v>41.783333333333331</v>
      </c>
      <c r="O107" s="22"/>
      <c r="P107" s="22"/>
      <c r="Q107" s="2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2:28" ht="29.25" customHeight="1" x14ac:dyDescent="0.25">
      <c r="B108" s="35">
        <v>72</v>
      </c>
      <c r="C108" s="44" t="s">
        <v>94</v>
      </c>
      <c r="D108" s="40" t="s">
        <v>381</v>
      </c>
      <c r="E108" s="41">
        <v>1</v>
      </c>
      <c r="F108" s="75">
        <v>63.84</v>
      </c>
      <c r="G108" s="83">
        <v>90.3</v>
      </c>
      <c r="H108" s="83">
        <v>94.82</v>
      </c>
      <c r="I108" s="11"/>
      <c r="J108" s="11"/>
      <c r="K108" s="8">
        <f t="shared" si="23"/>
        <v>82.986666666666665</v>
      </c>
      <c r="L108" s="6">
        <f t="shared" si="24"/>
        <v>16.734806044090657</v>
      </c>
      <c r="M108" s="69">
        <f t="shared" si="25"/>
        <v>20.165656383464</v>
      </c>
      <c r="N108" s="8">
        <f t="shared" si="26"/>
        <v>82.98666666666665</v>
      </c>
      <c r="O108" s="22"/>
      <c r="P108" s="22"/>
      <c r="Q108" s="2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2:28" ht="29.25" customHeight="1" x14ac:dyDescent="0.25">
      <c r="B109" s="35">
        <v>73</v>
      </c>
      <c r="C109" s="44" t="s">
        <v>339</v>
      </c>
      <c r="D109" s="40" t="s">
        <v>381</v>
      </c>
      <c r="E109" s="41">
        <v>1</v>
      </c>
      <c r="F109" s="75">
        <v>12.99</v>
      </c>
      <c r="G109" s="83">
        <v>16.8</v>
      </c>
      <c r="H109" s="83">
        <v>17.64</v>
      </c>
      <c r="I109" s="11"/>
      <c r="J109" s="11"/>
      <c r="K109" s="8">
        <f t="shared" si="23"/>
        <v>15.81</v>
      </c>
      <c r="L109" s="6">
        <f t="shared" si="24"/>
        <v>2.4780435831518384</v>
      </c>
      <c r="M109" s="69">
        <f t="shared" si="25"/>
        <v>15.67389995668462</v>
      </c>
      <c r="N109" s="8">
        <f t="shared" si="26"/>
        <v>15.809999999999999</v>
      </c>
      <c r="O109" s="22"/>
      <c r="P109" s="22"/>
      <c r="Q109" s="2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2:28" ht="29.25" customHeight="1" x14ac:dyDescent="0.25">
      <c r="B110" s="35">
        <v>74</v>
      </c>
      <c r="C110" s="44" t="s">
        <v>95</v>
      </c>
      <c r="D110" s="40" t="s">
        <v>381</v>
      </c>
      <c r="E110" s="41">
        <v>1</v>
      </c>
      <c r="F110" s="75">
        <v>17.920000000000002</v>
      </c>
      <c r="G110" s="83">
        <v>25.2</v>
      </c>
      <c r="H110" s="83">
        <v>26.46</v>
      </c>
      <c r="I110" s="11"/>
      <c r="J110" s="11"/>
      <c r="K110" s="8">
        <f t="shared" si="23"/>
        <v>23.193333333333339</v>
      </c>
      <c r="L110" s="6">
        <f t="shared" si="24"/>
        <v>4.6100903823388677</v>
      </c>
      <c r="M110" s="69">
        <f t="shared" si="25"/>
        <v>19.876790955758263</v>
      </c>
      <c r="N110" s="8">
        <f t="shared" si="26"/>
        <v>23.193333333333335</v>
      </c>
      <c r="O110" s="22"/>
      <c r="P110" s="22"/>
      <c r="Q110" s="2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2:28" ht="29.25" customHeight="1" x14ac:dyDescent="0.25">
      <c r="B111" s="35">
        <v>75</v>
      </c>
      <c r="C111" s="44" t="s">
        <v>340</v>
      </c>
      <c r="D111" s="40" t="s">
        <v>381</v>
      </c>
      <c r="E111" s="41">
        <v>1</v>
      </c>
      <c r="F111" s="75">
        <v>2.58</v>
      </c>
      <c r="G111" s="83">
        <v>4.2</v>
      </c>
      <c r="H111" s="83">
        <v>4.41</v>
      </c>
      <c r="I111" s="11"/>
      <c r="J111" s="11"/>
      <c r="K111" s="8">
        <f t="shared" si="23"/>
        <v>3.7300000000000004</v>
      </c>
      <c r="L111" s="6">
        <f t="shared" si="24"/>
        <v>1.0014489502715553</v>
      </c>
      <c r="M111" s="69">
        <f t="shared" si="25"/>
        <v>26.848497326315151</v>
      </c>
      <c r="N111" s="8">
        <f t="shared" si="26"/>
        <v>3.7300000000000004</v>
      </c>
      <c r="O111" s="22"/>
      <c r="P111" s="22"/>
      <c r="Q111" s="2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2:28" ht="29.25" customHeight="1" x14ac:dyDescent="0.25">
      <c r="B112" s="35">
        <v>76</v>
      </c>
      <c r="C112" s="44" t="s">
        <v>96</v>
      </c>
      <c r="D112" s="40" t="s">
        <v>381</v>
      </c>
      <c r="E112" s="41">
        <v>1</v>
      </c>
      <c r="F112" s="75">
        <v>45.02</v>
      </c>
      <c r="G112" s="83">
        <v>70.349999999999994</v>
      </c>
      <c r="H112" s="83">
        <v>73.87</v>
      </c>
      <c r="I112" s="11"/>
      <c r="J112" s="11"/>
      <c r="K112" s="8">
        <f t="shared" si="23"/>
        <v>63.080000000000005</v>
      </c>
      <c r="L112" s="6">
        <f t="shared" si="24"/>
        <v>15.739132758827596</v>
      </c>
      <c r="M112" s="69">
        <f t="shared" si="25"/>
        <v>24.951066516847803</v>
      </c>
      <c r="N112" s="8">
        <f t="shared" si="26"/>
        <v>63.08</v>
      </c>
      <c r="O112" s="22"/>
      <c r="P112" s="22"/>
      <c r="Q112" s="2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2:28" ht="29.25" customHeight="1" x14ac:dyDescent="0.25">
      <c r="B113" s="35">
        <v>77</v>
      </c>
      <c r="C113" s="44" t="s">
        <v>341</v>
      </c>
      <c r="D113" s="40" t="s">
        <v>381</v>
      </c>
      <c r="E113" s="41">
        <v>1</v>
      </c>
      <c r="F113" s="75">
        <v>23.97</v>
      </c>
      <c r="G113" s="83">
        <v>29.4</v>
      </c>
      <c r="H113" s="83">
        <v>30.87</v>
      </c>
      <c r="I113" s="11"/>
      <c r="J113" s="11"/>
      <c r="K113" s="8">
        <f t="shared" si="23"/>
        <v>28.08</v>
      </c>
      <c r="L113" s="6">
        <f t="shared" si="24"/>
        <v>3.6344600699416145</v>
      </c>
      <c r="M113" s="69">
        <f t="shared" si="25"/>
        <v>12.943233867313442</v>
      </c>
      <c r="N113" s="8">
        <f t="shared" si="26"/>
        <v>28.08</v>
      </c>
      <c r="O113" s="22"/>
      <c r="P113" s="22"/>
      <c r="Q113" s="2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2:28" ht="29.25" customHeight="1" x14ac:dyDescent="0.25">
      <c r="B114" s="35">
        <v>78</v>
      </c>
      <c r="C114" s="44" t="s">
        <v>97</v>
      </c>
      <c r="D114" s="40" t="s">
        <v>381</v>
      </c>
      <c r="E114" s="41">
        <v>1</v>
      </c>
      <c r="F114" s="75">
        <v>9.52</v>
      </c>
      <c r="G114" s="83">
        <v>13.65</v>
      </c>
      <c r="H114" s="83">
        <v>14.33</v>
      </c>
      <c r="I114" s="11"/>
      <c r="J114" s="11"/>
      <c r="K114" s="8">
        <f t="shared" si="23"/>
        <v>12.5</v>
      </c>
      <c r="L114" s="6">
        <f t="shared" si="24"/>
        <v>2.6030558964417194</v>
      </c>
      <c r="M114" s="69">
        <f t="shared" si="25"/>
        <v>20.824447171533755</v>
      </c>
      <c r="N114" s="8">
        <f t="shared" si="26"/>
        <v>12.5</v>
      </c>
      <c r="O114" s="22"/>
      <c r="P114" s="22"/>
      <c r="Q114" s="2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2:28" ht="29.25" customHeight="1" x14ac:dyDescent="0.25">
      <c r="B115" s="35">
        <v>79</v>
      </c>
      <c r="C115" s="44" t="s">
        <v>98</v>
      </c>
      <c r="D115" s="40" t="s">
        <v>381</v>
      </c>
      <c r="E115" s="41">
        <v>1</v>
      </c>
      <c r="F115" s="75">
        <v>1.46</v>
      </c>
      <c r="G115" s="83">
        <v>1.47</v>
      </c>
      <c r="H115" s="83">
        <v>1.54</v>
      </c>
      <c r="I115" s="11"/>
      <c r="J115" s="11"/>
      <c r="K115" s="8">
        <f t="shared" si="23"/>
        <v>1.49</v>
      </c>
      <c r="L115" s="6">
        <f t="shared" si="24"/>
        <v>4.3588989435406775E-2</v>
      </c>
      <c r="M115" s="69">
        <f t="shared" si="25"/>
        <v>2.925435532577636</v>
      </c>
      <c r="N115" s="8">
        <f t="shared" si="26"/>
        <v>1.4899999999999998</v>
      </c>
      <c r="O115" s="22"/>
      <c r="P115" s="22"/>
      <c r="Q115" s="2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2:28" ht="29.25" customHeight="1" x14ac:dyDescent="0.25">
      <c r="B116" s="35">
        <v>80</v>
      </c>
      <c r="C116" s="44" t="s">
        <v>99</v>
      </c>
      <c r="D116" s="40" t="s">
        <v>381</v>
      </c>
      <c r="E116" s="41">
        <v>1</v>
      </c>
      <c r="F116" s="75">
        <v>25.87</v>
      </c>
      <c r="G116" s="83">
        <v>29.4</v>
      </c>
      <c r="H116" s="83">
        <v>30.87</v>
      </c>
      <c r="I116" s="11"/>
      <c r="J116" s="11"/>
      <c r="K116" s="8">
        <f t="shared" si="23"/>
        <v>28.713333333333335</v>
      </c>
      <c r="L116" s="6">
        <f t="shared" si="24"/>
        <v>2.5697535549801915</v>
      </c>
      <c r="M116" s="69">
        <f t="shared" si="25"/>
        <v>8.9496873286981362</v>
      </c>
      <c r="N116" s="8">
        <f t="shared" si="26"/>
        <v>28.713333333333331</v>
      </c>
      <c r="O116" s="22"/>
      <c r="P116" s="22"/>
      <c r="Q116" s="2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2:28" ht="29.25" customHeight="1" x14ac:dyDescent="0.25">
      <c r="B117" s="35">
        <v>81</v>
      </c>
      <c r="C117" s="44" t="s">
        <v>100</v>
      </c>
      <c r="D117" s="40" t="s">
        <v>381</v>
      </c>
      <c r="E117" s="41">
        <v>1</v>
      </c>
      <c r="F117" s="75">
        <v>1.46</v>
      </c>
      <c r="G117" s="83">
        <v>1.47</v>
      </c>
      <c r="H117" s="83">
        <v>1.54</v>
      </c>
      <c r="I117" s="11"/>
      <c r="J117" s="11"/>
      <c r="K117" s="8">
        <f t="shared" si="23"/>
        <v>1.49</v>
      </c>
      <c r="L117" s="6">
        <f t="shared" si="24"/>
        <v>4.3588989435406775E-2</v>
      </c>
      <c r="M117" s="69">
        <f t="shared" si="25"/>
        <v>2.925435532577636</v>
      </c>
      <c r="N117" s="8">
        <f t="shared" si="26"/>
        <v>1.4899999999999998</v>
      </c>
      <c r="O117" s="22"/>
      <c r="P117" s="22"/>
      <c r="Q117" s="2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2:28" ht="29.25" customHeight="1" x14ac:dyDescent="0.25">
      <c r="B118" s="35">
        <v>82</v>
      </c>
      <c r="C118" s="44" t="s">
        <v>101</v>
      </c>
      <c r="D118" s="40" t="s">
        <v>381</v>
      </c>
      <c r="E118" s="41">
        <v>1</v>
      </c>
      <c r="F118" s="75">
        <v>2.46</v>
      </c>
      <c r="G118" s="83">
        <v>3.15</v>
      </c>
      <c r="H118" s="83">
        <v>3.31</v>
      </c>
      <c r="I118" s="11"/>
      <c r="J118" s="11"/>
      <c r="K118" s="8">
        <f t="shared" si="23"/>
        <v>2.9733333333333332</v>
      </c>
      <c r="L118" s="6">
        <f t="shared" si="24"/>
        <v>0.45170049073842433</v>
      </c>
      <c r="M118" s="69">
        <f t="shared" si="25"/>
        <v>15.191720540529968</v>
      </c>
      <c r="N118" s="8">
        <f t="shared" si="26"/>
        <v>2.9733333333333332</v>
      </c>
      <c r="O118" s="22"/>
      <c r="P118" s="22"/>
      <c r="Q118" s="2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2:28" ht="29.25" customHeight="1" x14ac:dyDescent="0.25">
      <c r="B119" s="35">
        <v>83</v>
      </c>
      <c r="C119" s="44" t="s">
        <v>102</v>
      </c>
      <c r="D119" s="40" t="s">
        <v>381</v>
      </c>
      <c r="E119" s="41">
        <v>1</v>
      </c>
      <c r="F119" s="75">
        <v>13.66</v>
      </c>
      <c r="G119" s="83">
        <v>10.5</v>
      </c>
      <c r="H119" s="83">
        <v>11.03</v>
      </c>
      <c r="I119" s="11"/>
      <c r="J119" s="11"/>
      <c r="K119" s="8">
        <f t="shared" si="23"/>
        <v>11.729999999999999</v>
      </c>
      <c r="L119" s="6">
        <f t="shared" si="24"/>
        <v>1.6923061188803876</v>
      </c>
      <c r="M119" s="69">
        <f t="shared" si="25"/>
        <v>14.427162138792735</v>
      </c>
      <c r="N119" s="8">
        <f t="shared" si="26"/>
        <v>11.729999999999999</v>
      </c>
      <c r="O119" s="22"/>
      <c r="P119" s="22"/>
      <c r="Q119" s="2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2:28" ht="29.25" customHeight="1" x14ac:dyDescent="0.25">
      <c r="B120" s="35">
        <v>84</v>
      </c>
      <c r="C120" s="44" t="s">
        <v>103</v>
      </c>
      <c r="D120" s="40" t="s">
        <v>381</v>
      </c>
      <c r="E120" s="41">
        <v>1</v>
      </c>
      <c r="F120" s="75">
        <v>179.98</v>
      </c>
      <c r="G120" s="83">
        <v>236.25</v>
      </c>
      <c r="H120" s="83">
        <v>248.06</v>
      </c>
      <c r="I120" s="11"/>
      <c r="J120" s="11"/>
      <c r="K120" s="8">
        <f t="shared" si="23"/>
        <v>221.42999999999998</v>
      </c>
      <c r="L120" s="6">
        <f t="shared" si="24"/>
        <v>36.379195977921235</v>
      </c>
      <c r="M120" s="69">
        <f t="shared" si="25"/>
        <v>16.429208317717219</v>
      </c>
      <c r="N120" s="8">
        <f t="shared" si="26"/>
        <v>221.42999999999998</v>
      </c>
      <c r="O120" s="22"/>
      <c r="P120" s="22"/>
      <c r="Q120" s="2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2:28" ht="29.25" customHeight="1" x14ac:dyDescent="0.25">
      <c r="B121" s="35">
        <v>85</v>
      </c>
      <c r="C121" s="44" t="s">
        <v>104</v>
      </c>
      <c r="D121" s="40" t="s">
        <v>381</v>
      </c>
      <c r="E121" s="41">
        <v>1</v>
      </c>
      <c r="F121" s="75">
        <v>51.74</v>
      </c>
      <c r="G121" s="83">
        <v>81.900000000000006</v>
      </c>
      <c r="H121" s="83">
        <v>86</v>
      </c>
      <c r="I121" s="11"/>
      <c r="J121" s="11"/>
      <c r="K121" s="8">
        <f t="shared" si="23"/>
        <v>73.213333333333338</v>
      </c>
      <c r="L121" s="6">
        <f t="shared" si="24"/>
        <v>18.70910295373173</v>
      </c>
      <c r="M121" s="69">
        <f t="shared" si="25"/>
        <v>25.554229130028766</v>
      </c>
      <c r="N121" s="8">
        <f t="shared" si="26"/>
        <v>73.213333333333338</v>
      </c>
      <c r="O121" s="22"/>
      <c r="P121" s="22"/>
      <c r="Q121" s="2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2:28" ht="29.25" customHeight="1" x14ac:dyDescent="0.25">
      <c r="B122" s="35">
        <v>86</v>
      </c>
      <c r="C122" s="44" t="s">
        <v>105</v>
      </c>
      <c r="D122" s="40" t="s">
        <v>381</v>
      </c>
      <c r="E122" s="41">
        <v>1</v>
      </c>
      <c r="F122" s="75">
        <v>64.290000000000006</v>
      </c>
      <c r="G122" s="83">
        <v>100.8</v>
      </c>
      <c r="H122" s="83">
        <v>105.84</v>
      </c>
      <c r="I122" s="11"/>
      <c r="J122" s="11"/>
      <c r="K122" s="8">
        <f t="shared" si="23"/>
        <v>90.31</v>
      </c>
      <c r="L122" s="6">
        <f t="shared" si="24"/>
        <v>22.674450379226389</v>
      </c>
      <c r="M122" s="69">
        <f t="shared" si="25"/>
        <v>25.107352872579327</v>
      </c>
      <c r="N122" s="8">
        <f t="shared" si="26"/>
        <v>90.31</v>
      </c>
      <c r="O122" s="22"/>
      <c r="P122" s="22"/>
      <c r="Q122" s="2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2:28" ht="29.25" customHeight="1" x14ac:dyDescent="0.25">
      <c r="B123" s="35">
        <v>87</v>
      </c>
      <c r="C123" s="44" t="s">
        <v>106</v>
      </c>
      <c r="D123" s="40" t="s">
        <v>381</v>
      </c>
      <c r="E123" s="41">
        <v>1</v>
      </c>
      <c r="F123" s="75">
        <v>48.72</v>
      </c>
      <c r="G123" s="83">
        <v>45.15</v>
      </c>
      <c r="H123" s="83">
        <v>47.41</v>
      </c>
      <c r="I123" s="11"/>
      <c r="J123" s="11"/>
      <c r="K123" s="8">
        <f t="shared" si="23"/>
        <v>47.093333333333334</v>
      </c>
      <c r="L123" s="6">
        <f t="shared" si="24"/>
        <v>1.805943889862953</v>
      </c>
      <c r="M123" s="69">
        <f t="shared" si="25"/>
        <v>3.8348185656772782</v>
      </c>
      <c r="N123" s="8">
        <f t="shared" si="26"/>
        <v>47.093333333333334</v>
      </c>
      <c r="O123" s="22"/>
      <c r="P123" s="22"/>
      <c r="Q123" s="2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2:28" ht="29.25" customHeight="1" x14ac:dyDescent="0.25">
      <c r="B124" s="35">
        <v>88</v>
      </c>
      <c r="C124" s="44" t="s">
        <v>107</v>
      </c>
      <c r="D124" s="40" t="s">
        <v>381</v>
      </c>
      <c r="E124" s="41">
        <v>1</v>
      </c>
      <c r="F124" s="75">
        <v>185.92</v>
      </c>
      <c r="G124" s="83">
        <v>139.65</v>
      </c>
      <c r="H124" s="83">
        <v>146.63</v>
      </c>
      <c r="I124" s="11"/>
      <c r="J124" s="11"/>
      <c r="K124" s="8">
        <f t="shared" si="23"/>
        <v>157.4</v>
      </c>
      <c r="L124" s="6">
        <f t="shared" si="24"/>
        <v>24.94439616426903</v>
      </c>
      <c r="M124" s="69">
        <f t="shared" si="25"/>
        <v>15.847773929014631</v>
      </c>
      <c r="N124" s="8">
        <f t="shared" si="26"/>
        <v>157.39999999999998</v>
      </c>
      <c r="O124" s="22"/>
      <c r="P124" s="22"/>
      <c r="Q124" s="2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2:28" ht="29.25" customHeight="1" x14ac:dyDescent="0.25">
      <c r="B125" s="35">
        <v>89</v>
      </c>
      <c r="C125" s="44" t="s">
        <v>108</v>
      </c>
      <c r="D125" s="40" t="s">
        <v>381</v>
      </c>
      <c r="E125" s="41">
        <v>1</v>
      </c>
      <c r="F125" s="75">
        <v>44.46</v>
      </c>
      <c r="G125" s="83">
        <v>45.15</v>
      </c>
      <c r="H125" s="83">
        <v>47.41</v>
      </c>
      <c r="I125" s="11"/>
      <c r="J125" s="11"/>
      <c r="K125" s="8">
        <f t="shared" si="23"/>
        <v>45.673333333333325</v>
      </c>
      <c r="L125" s="6">
        <f t="shared" si="24"/>
        <v>1.5430597309674461</v>
      </c>
      <c r="M125" s="69">
        <f t="shared" si="25"/>
        <v>3.3784697072707188</v>
      </c>
      <c r="N125" s="8">
        <f t="shared" si="26"/>
        <v>45.673333333333325</v>
      </c>
      <c r="O125" s="22"/>
      <c r="P125" s="22"/>
      <c r="Q125" s="2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2:28" ht="29.25" customHeight="1" x14ac:dyDescent="0.25">
      <c r="B126" s="35">
        <v>90</v>
      </c>
      <c r="C126" s="44" t="s">
        <v>109</v>
      </c>
      <c r="D126" s="40" t="s">
        <v>381</v>
      </c>
      <c r="E126" s="41">
        <v>1</v>
      </c>
      <c r="F126" s="75">
        <v>1.1200000000000001</v>
      </c>
      <c r="G126" s="83">
        <v>1.05</v>
      </c>
      <c r="H126" s="83">
        <v>1.1000000000000001</v>
      </c>
      <c r="I126" s="11"/>
      <c r="J126" s="11"/>
      <c r="K126" s="8">
        <f t="shared" si="23"/>
        <v>1.0900000000000001</v>
      </c>
      <c r="L126" s="6">
        <f t="shared" si="24"/>
        <v>3.6055512754639925E-2</v>
      </c>
      <c r="M126" s="69">
        <f t="shared" si="25"/>
        <v>3.3078452068476998</v>
      </c>
      <c r="N126" s="8">
        <f t="shared" si="26"/>
        <v>1.0899999999999999</v>
      </c>
      <c r="O126" s="22"/>
      <c r="P126" s="22"/>
      <c r="Q126" s="2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2:28" ht="29.25" customHeight="1" x14ac:dyDescent="0.25">
      <c r="B127" s="35">
        <v>91</v>
      </c>
      <c r="C127" s="44" t="s">
        <v>110</v>
      </c>
      <c r="D127" s="40" t="s">
        <v>381</v>
      </c>
      <c r="E127" s="41">
        <v>1</v>
      </c>
      <c r="F127" s="75">
        <v>3.58</v>
      </c>
      <c r="G127" s="83">
        <v>3.15</v>
      </c>
      <c r="H127" s="83">
        <v>3.31</v>
      </c>
      <c r="I127" s="11"/>
      <c r="J127" s="11"/>
      <c r="K127" s="8">
        <f t="shared" si="23"/>
        <v>3.3466666666666671</v>
      </c>
      <c r="L127" s="6">
        <f t="shared" si="24"/>
        <v>0.21733231083604057</v>
      </c>
      <c r="M127" s="69">
        <f t="shared" si="25"/>
        <v>6.4939933516745176</v>
      </c>
      <c r="N127" s="8">
        <f t="shared" si="26"/>
        <v>3.3466666666666667</v>
      </c>
      <c r="O127" s="22"/>
      <c r="P127" s="22"/>
      <c r="Q127" s="2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2:28" ht="29.25" customHeight="1" x14ac:dyDescent="0.25">
      <c r="B128" s="35">
        <v>92</v>
      </c>
      <c r="C128" s="44" t="s">
        <v>111</v>
      </c>
      <c r="D128" s="40" t="s">
        <v>381</v>
      </c>
      <c r="E128" s="41">
        <v>1</v>
      </c>
      <c r="F128" s="75">
        <v>2.58</v>
      </c>
      <c r="G128" s="83">
        <v>2.73</v>
      </c>
      <c r="H128" s="83">
        <v>2.87</v>
      </c>
      <c r="I128" s="11"/>
      <c r="J128" s="11"/>
      <c r="K128" s="8">
        <f t="shared" si="23"/>
        <v>2.7266666666666666</v>
      </c>
      <c r="L128" s="6">
        <f t="shared" si="24"/>
        <v>0.14502873278538062</v>
      </c>
      <c r="M128" s="69">
        <f t="shared" si="25"/>
        <v>5.3189021803929322</v>
      </c>
      <c r="N128" s="8">
        <f t="shared" si="26"/>
        <v>2.7266666666666666</v>
      </c>
      <c r="O128" s="22"/>
      <c r="P128" s="22"/>
      <c r="Q128" s="2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2:28" ht="29.25" customHeight="1" x14ac:dyDescent="0.25">
      <c r="B129" s="35">
        <v>93</v>
      </c>
      <c r="C129" s="44" t="s">
        <v>112</v>
      </c>
      <c r="D129" s="40" t="s">
        <v>381</v>
      </c>
      <c r="E129" s="41">
        <v>1</v>
      </c>
      <c r="F129" s="75">
        <v>0.78</v>
      </c>
      <c r="G129" s="83">
        <v>1.05</v>
      </c>
      <c r="H129" s="83">
        <v>1.1000000000000001</v>
      </c>
      <c r="I129" s="11"/>
      <c r="J129" s="11"/>
      <c r="K129" s="8">
        <f t="shared" si="23"/>
        <v>0.97666666666666668</v>
      </c>
      <c r="L129" s="6">
        <f t="shared" si="24"/>
        <v>0.17214335111567144</v>
      </c>
      <c r="M129" s="69">
        <f t="shared" si="25"/>
        <v>17.625599090341787</v>
      </c>
      <c r="N129" s="8">
        <f t="shared" si="26"/>
        <v>0.97666666666666668</v>
      </c>
      <c r="O129" s="22"/>
      <c r="P129" s="22"/>
      <c r="Q129" s="2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2:28" ht="29.25" customHeight="1" x14ac:dyDescent="0.25">
      <c r="B130" s="35">
        <v>94</v>
      </c>
      <c r="C130" s="44" t="s">
        <v>113</v>
      </c>
      <c r="D130" s="40" t="s">
        <v>381</v>
      </c>
      <c r="E130" s="41">
        <v>1</v>
      </c>
      <c r="F130" s="75">
        <v>3.47</v>
      </c>
      <c r="G130" s="83">
        <v>4.2</v>
      </c>
      <c r="H130" s="83">
        <v>4.41</v>
      </c>
      <c r="I130" s="11"/>
      <c r="J130" s="11"/>
      <c r="K130" s="8">
        <f t="shared" si="23"/>
        <v>4.0266666666666664</v>
      </c>
      <c r="L130" s="6">
        <f t="shared" si="24"/>
        <v>0.49338963642676292</v>
      </c>
      <c r="M130" s="69">
        <f t="shared" si="25"/>
        <v>12.253053884770605</v>
      </c>
      <c r="N130" s="8">
        <f t="shared" si="26"/>
        <v>4.0266666666666664</v>
      </c>
      <c r="O130" s="22"/>
      <c r="P130" s="22"/>
      <c r="Q130" s="2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2:28" ht="29.25" customHeight="1" x14ac:dyDescent="0.25">
      <c r="B131" s="35">
        <v>95</v>
      </c>
      <c r="C131" s="44" t="s">
        <v>114</v>
      </c>
      <c r="D131" s="40" t="s">
        <v>381</v>
      </c>
      <c r="E131" s="41">
        <v>1</v>
      </c>
      <c r="F131" s="75">
        <v>3.36</v>
      </c>
      <c r="G131" s="83">
        <v>3.15</v>
      </c>
      <c r="H131" s="83">
        <v>3.31</v>
      </c>
      <c r="I131" s="11"/>
      <c r="J131" s="11"/>
      <c r="K131" s="8">
        <f t="shared" si="23"/>
        <v>3.2733333333333334</v>
      </c>
      <c r="L131" s="6">
        <f t="shared" si="24"/>
        <v>0.1096965511460289</v>
      </c>
      <c r="M131" s="69">
        <f t="shared" si="25"/>
        <v>3.3512184667829605</v>
      </c>
      <c r="N131" s="8">
        <f t="shared" si="26"/>
        <v>3.2733333333333334</v>
      </c>
      <c r="O131" s="22"/>
      <c r="P131" s="22"/>
      <c r="Q131" s="2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2:28" ht="29.25" customHeight="1" x14ac:dyDescent="0.25">
      <c r="B132" s="35">
        <v>96</v>
      </c>
      <c r="C132" s="44" t="s">
        <v>115</v>
      </c>
      <c r="D132" s="40" t="s">
        <v>381</v>
      </c>
      <c r="E132" s="41">
        <v>1</v>
      </c>
      <c r="F132" s="75">
        <v>19.04</v>
      </c>
      <c r="G132" s="83">
        <v>18.899999999999999</v>
      </c>
      <c r="H132" s="83">
        <v>19.850000000000001</v>
      </c>
      <c r="I132" s="11"/>
      <c r="J132" s="11"/>
      <c r="K132" s="8">
        <f t="shared" si="23"/>
        <v>19.263333333333332</v>
      </c>
      <c r="L132" s="6">
        <f t="shared" si="24"/>
        <v>0.51286775423430053</v>
      </c>
      <c r="M132" s="69">
        <f t="shared" si="25"/>
        <v>2.6624039846044325</v>
      </c>
      <c r="N132" s="8">
        <f t="shared" si="26"/>
        <v>19.263333333333332</v>
      </c>
      <c r="O132" s="22"/>
      <c r="P132" s="22"/>
      <c r="Q132" s="2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2:28" ht="29.25" customHeight="1" x14ac:dyDescent="0.25">
      <c r="B133" s="35">
        <v>97</v>
      </c>
      <c r="C133" s="44" t="s">
        <v>116</v>
      </c>
      <c r="D133" s="40" t="s">
        <v>381</v>
      </c>
      <c r="E133" s="41">
        <v>1</v>
      </c>
      <c r="F133" s="75">
        <v>3.25</v>
      </c>
      <c r="G133" s="83">
        <v>4.2</v>
      </c>
      <c r="H133" s="83">
        <v>4.41</v>
      </c>
      <c r="I133" s="11"/>
      <c r="J133" s="11"/>
      <c r="K133" s="8">
        <f t="shared" si="23"/>
        <v>3.9533333333333331</v>
      </c>
      <c r="L133" s="6">
        <f t="shared" si="24"/>
        <v>0.61808845105966304</v>
      </c>
      <c r="M133" s="69">
        <f t="shared" si="25"/>
        <v>15.634615119553027</v>
      </c>
      <c r="N133" s="8">
        <f t="shared" si="26"/>
        <v>3.9533333333333331</v>
      </c>
      <c r="O133" s="22"/>
      <c r="P133" s="22"/>
      <c r="Q133" s="2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2:28" ht="29.25" customHeight="1" x14ac:dyDescent="0.25">
      <c r="B134" s="35">
        <v>98</v>
      </c>
      <c r="C134" s="44" t="s">
        <v>117</v>
      </c>
      <c r="D134" s="40" t="s">
        <v>381</v>
      </c>
      <c r="E134" s="41">
        <v>1</v>
      </c>
      <c r="F134" s="75">
        <v>1.57</v>
      </c>
      <c r="G134" s="83">
        <v>1.68</v>
      </c>
      <c r="H134" s="83">
        <v>1.76</v>
      </c>
      <c r="I134" s="11"/>
      <c r="J134" s="11"/>
      <c r="K134" s="8">
        <f t="shared" si="23"/>
        <v>1.67</v>
      </c>
      <c r="L134" s="6">
        <f t="shared" si="24"/>
        <v>9.5393920141694524E-2</v>
      </c>
      <c r="M134" s="69">
        <f t="shared" si="25"/>
        <v>5.712210786927816</v>
      </c>
      <c r="N134" s="8">
        <f t="shared" si="26"/>
        <v>1.67</v>
      </c>
      <c r="O134" s="22"/>
      <c r="P134" s="22"/>
      <c r="Q134" s="2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2:28" ht="29.25" customHeight="1" x14ac:dyDescent="0.25">
      <c r="B135" s="35">
        <v>99</v>
      </c>
      <c r="C135" s="44" t="s">
        <v>118</v>
      </c>
      <c r="D135" s="40" t="s">
        <v>381</v>
      </c>
      <c r="E135" s="41">
        <v>1</v>
      </c>
      <c r="F135" s="75">
        <v>2.02</v>
      </c>
      <c r="G135" s="83">
        <v>3.15</v>
      </c>
      <c r="H135" s="83">
        <v>3.31</v>
      </c>
      <c r="I135" s="11"/>
      <c r="J135" s="11"/>
      <c r="K135" s="8">
        <f t="shared" si="23"/>
        <v>2.8266666666666667</v>
      </c>
      <c r="L135" s="6">
        <f t="shared" si="24"/>
        <v>0.7031595361888604</v>
      </c>
      <c r="M135" s="69">
        <f t="shared" si="25"/>
        <v>24.875926987813457</v>
      </c>
      <c r="N135" s="8">
        <f t="shared" si="26"/>
        <v>2.8266666666666667</v>
      </c>
      <c r="O135" s="22"/>
      <c r="P135" s="22"/>
      <c r="Q135" s="2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2:28" ht="29.25" customHeight="1" x14ac:dyDescent="0.25">
      <c r="B136" s="35">
        <v>100</v>
      </c>
      <c r="C136" s="44" t="s">
        <v>119</v>
      </c>
      <c r="D136" s="40" t="s">
        <v>381</v>
      </c>
      <c r="E136" s="41">
        <v>1</v>
      </c>
      <c r="F136" s="75">
        <v>9.6300000000000008</v>
      </c>
      <c r="G136" s="83">
        <v>12.6</v>
      </c>
      <c r="H136" s="83">
        <v>13.23</v>
      </c>
      <c r="I136" s="11"/>
      <c r="J136" s="11"/>
      <c r="K136" s="8">
        <f t="shared" si="23"/>
        <v>11.82</v>
      </c>
      <c r="L136" s="6">
        <f t="shared" si="24"/>
        <v>1.9225763964014535</v>
      </c>
      <c r="M136" s="69">
        <f t="shared" si="25"/>
        <v>16.265451746205191</v>
      </c>
      <c r="N136" s="8">
        <f t="shared" si="26"/>
        <v>11.82</v>
      </c>
      <c r="O136" s="22"/>
      <c r="P136" s="22"/>
      <c r="Q136" s="2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2:28" ht="29.25" customHeight="1" x14ac:dyDescent="0.25">
      <c r="B137" s="35">
        <v>101</v>
      </c>
      <c r="C137" s="44" t="s">
        <v>120</v>
      </c>
      <c r="D137" s="40" t="s">
        <v>381</v>
      </c>
      <c r="E137" s="41">
        <v>1</v>
      </c>
      <c r="F137" s="75">
        <v>12.66</v>
      </c>
      <c r="G137" s="83">
        <v>17.850000000000001</v>
      </c>
      <c r="H137" s="83">
        <v>18.739999999999998</v>
      </c>
      <c r="I137" s="11"/>
      <c r="J137" s="11"/>
      <c r="K137" s="8">
        <f t="shared" si="23"/>
        <v>16.416666666666668</v>
      </c>
      <c r="L137" s="6">
        <f t="shared" si="24"/>
        <v>3.2836615741171213</v>
      </c>
      <c r="M137" s="69">
        <f t="shared" si="25"/>
        <v>20.001999436246422</v>
      </c>
      <c r="N137" s="8">
        <f t="shared" si="26"/>
        <v>16.416666666666664</v>
      </c>
      <c r="O137" s="22"/>
      <c r="P137" s="22"/>
      <c r="Q137" s="2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2:28" ht="29.25" customHeight="1" x14ac:dyDescent="0.25">
      <c r="B138" s="35">
        <v>102</v>
      </c>
      <c r="C138" s="44" t="s">
        <v>121</v>
      </c>
      <c r="D138" s="40" t="s">
        <v>381</v>
      </c>
      <c r="E138" s="41">
        <v>1</v>
      </c>
      <c r="F138" s="75">
        <v>61.38</v>
      </c>
      <c r="G138" s="83">
        <v>37.799999999999997</v>
      </c>
      <c r="H138" s="83">
        <v>39.69</v>
      </c>
      <c r="I138" s="11"/>
      <c r="J138" s="11"/>
      <c r="K138" s="8">
        <f t="shared" si="23"/>
        <v>46.29</v>
      </c>
      <c r="L138" s="6">
        <f t="shared" si="24"/>
        <v>13.102446336467098</v>
      </c>
      <c r="M138" s="69">
        <f t="shared" si="25"/>
        <v>28.305133584936481</v>
      </c>
      <c r="N138" s="8">
        <f t="shared" si="26"/>
        <v>46.29</v>
      </c>
      <c r="O138" s="22"/>
      <c r="P138" s="22"/>
      <c r="Q138" s="2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2:28" ht="29.25" customHeight="1" x14ac:dyDescent="0.25">
      <c r="B139" s="35">
        <v>103</v>
      </c>
      <c r="C139" s="44" t="s">
        <v>342</v>
      </c>
      <c r="D139" s="40" t="s">
        <v>381</v>
      </c>
      <c r="E139" s="41">
        <v>1</v>
      </c>
      <c r="F139" s="75">
        <v>384.16</v>
      </c>
      <c r="G139" s="83">
        <v>522.9</v>
      </c>
      <c r="H139" s="83">
        <v>549.04999999999995</v>
      </c>
      <c r="I139" s="11"/>
      <c r="J139" s="11"/>
      <c r="K139" s="8">
        <f t="shared" si="23"/>
        <v>485.36999999999995</v>
      </c>
      <c r="L139" s="6">
        <f t="shared" si="24"/>
        <v>88.620278153479035</v>
      </c>
      <c r="M139" s="69">
        <f t="shared" si="25"/>
        <v>18.258293292432381</v>
      </c>
      <c r="N139" s="8">
        <f t="shared" si="26"/>
        <v>485.36999999999995</v>
      </c>
      <c r="O139" s="22"/>
      <c r="P139" s="22"/>
      <c r="Q139" s="2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2:28" ht="29.25" customHeight="1" x14ac:dyDescent="0.25">
      <c r="B140" s="35">
        <v>104</v>
      </c>
      <c r="C140" s="44" t="s">
        <v>122</v>
      </c>
      <c r="D140" s="40" t="s">
        <v>381</v>
      </c>
      <c r="E140" s="41">
        <v>1</v>
      </c>
      <c r="F140" s="75">
        <v>5.6</v>
      </c>
      <c r="G140" s="83">
        <v>8.4</v>
      </c>
      <c r="H140" s="83">
        <v>8.82</v>
      </c>
      <c r="I140" s="11"/>
      <c r="J140" s="11"/>
      <c r="K140" s="8">
        <f t="shared" si="23"/>
        <v>7.6066666666666665</v>
      </c>
      <c r="L140" s="6">
        <f t="shared" si="24"/>
        <v>1.750466604461032</v>
      </c>
      <c r="M140" s="69">
        <f t="shared" si="25"/>
        <v>23.012269120872464</v>
      </c>
      <c r="N140" s="8">
        <f t="shared" si="26"/>
        <v>7.6066666666666665</v>
      </c>
      <c r="O140" s="22"/>
      <c r="P140" s="22"/>
      <c r="Q140" s="2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2:28" ht="29.25" customHeight="1" x14ac:dyDescent="0.25">
      <c r="B141" s="35">
        <v>105</v>
      </c>
      <c r="C141" s="44" t="s">
        <v>123</v>
      </c>
      <c r="D141" s="40" t="s">
        <v>381</v>
      </c>
      <c r="E141" s="41">
        <v>1</v>
      </c>
      <c r="F141" s="75">
        <v>1.79</v>
      </c>
      <c r="G141" s="83">
        <v>3.15</v>
      </c>
      <c r="H141" s="83">
        <v>3.31</v>
      </c>
      <c r="I141" s="11"/>
      <c r="J141" s="11"/>
      <c r="K141" s="8">
        <f t="shared" si="23"/>
        <v>2.75</v>
      </c>
      <c r="L141" s="6">
        <f t="shared" si="24"/>
        <v>0.83522452071284403</v>
      </c>
      <c r="M141" s="69">
        <f t="shared" si="25"/>
        <v>30.371800753194329</v>
      </c>
      <c r="N141" s="8">
        <f t="shared" si="26"/>
        <v>2.75</v>
      </c>
      <c r="O141" s="22"/>
      <c r="P141" s="22"/>
      <c r="Q141" s="2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2:28" ht="29.25" customHeight="1" x14ac:dyDescent="0.25">
      <c r="B142" s="35">
        <v>106</v>
      </c>
      <c r="C142" s="44" t="s">
        <v>124</v>
      </c>
      <c r="D142" s="40" t="s">
        <v>381</v>
      </c>
      <c r="E142" s="41">
        <v>1</v>
      </c>
      <c r="F142" s="75">
        <v>0.78</v>
      </c>
      <c r="G142" s="83">
        <v>1.05</v>
      </c>
      <c r="H142" s="83">
        <v>1.1000000000000001</v>
      </c>
      <c r="I142" s="11"/>
      <c r="J142" s="11"/>
      <c r="K142" s="8">
        <f t="shared" si="23"/>
        <v>0.97666666666666668</v>
      </c>
      <c r="L142" s="6">
        <f t="shared" si="24"/>
        <v>0.17214335111567144</v>
      </c>
      <c r="M142" s="69">
        <f t="shared" si="25"/>
        <v>17.625599090341787</v>
      </c>
      <c r="N142" s="8">
        <f t="shared" si="26"/>
        <v>0.97666666666666668</v>
      </c>
      <c r="O142" s="22"/>
      <c r="P142" s="22"/>
      <c r="Q142" s="2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2:28" ht="29.25" customHeight="1" x14ac:dyDescent="0.25">
      <c r="B143" s="35">
        <v>107</v>
      </c>
      <c r="C143" s="44" t="s">
        <v>125</v>
      </c>
      <c r="D143" s="40" t="s">
        <v>381</v>
      </c>
      <c r="E143" s="41">
        <v>1</v>
      </c>
      <c r="F143" s="75">
        <v>9.07</v>
      </c>
      <c r="G143" s="83">
        <v>8.4</v>
      </c>
      <c r="H143" s="83">
        <v>8.82</v>
      </c>
      <c r="I143" s="11"/>
      <c r="J143" s="11"/>
      <c r="K143" s="8">
        <f t="shared" si="23"/>
        <v>8.7633333333333336</v>
      </c>
      <c r="L143" s="6">
        <f t="shared" si="24"/>
        <v>0.33857544703261239</v>
      </c>
      <c r="M143" s="69">
        <f t="shared" si="25"/>
        <v>3.8635463716159646</v>
      </c>
      <c r="N143" s="8">
        <f t="shared" si="26"/>
        <v>8.7633333333333319</v>
      </c>
      <c r="O143" s="22"/>
      <c r="P143" s="22"/>
      <c r="Q143" s="2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2:28" ht="29.25" customHeight="1" x14ac:dyDescent="0.25">
      <c r="B144" s="35">
        <v>108</v>
      </c>
      <c r="C144" s="44" t="s">
        <v>126</v>
      </c>
      <c r="D144" s="40" t="s">
        <v>381</v>
      </c>
      <c r="E144" s="41">
        <v>1</v>
      </c>
      <c r="F144" s="75">
        <v>2.2400000000000002</v>
      </c>
      <c r="G144" s="83">
        <v>2.52</v>
      </c>
      <c r="H144" s="83">
        <v>2.65</v>
      </c>
      <c r="I144" s="11"/>
      <c r="J144" s="11"/>
      <c r="K144" s="8">
        <f t="shared" si="23"/>
        <v>2.4700000000000002</v>
      </c>
      <c r="L144" s="6">
        <f t="shared" si="24"/>
        <v>0.20952326839756949</v>
      </c>
      <c r="M144" s="69">
        <f t="shared" si="25"/>
        <v>8.482723416905646</v>
      </c>
      <c r="N144" s="8">
        <f t="shared" si="26"/>
        <v>2.4699999999999998</v>
      </c>
      <c r="O144" s="22"/>
      <c r="P144" s="22"/>
      <c r="Q144" s="2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2:28" ht="29.25" customHeight="1" x14ac:dyDescent="0.25">
      <c r="B145" s="35">
        <v>109</v>
      </c>
      <c r="C145" s="44" t="s">
        <v>127</v>
      </c>
      <c r="D145" s="40" t="s">
        <v>381</v>
      </c>
      <c r="E145" s="41">
        <v>1</v>
      </c>
      <c r="F145" s="75">
        <v>8.06</v>
      </c>
      <c r="G145" s="83">
        <v>8.82</v>
      </c>
      <c r="H145" s="83">
        <v>9.26</v>
      </c>
      <c r="I145" s="11"/>
      <c r="J145" s="11"/>
      <c r="K145" s="8">
        <f t="shared" si="23"/>
        <v>8.7133333333333329</v>
      </c>
      <c r="L145" s="6">
        <f t="shared" si="24"/>
        <v>0.60706946335105094</v>
      </c>
      <c r="M145" s="69">
        <f t="shared" si="25"/>
        <v>6.9671323261406002</v>
      </c>
      <c r="N145" s="8">
        <f t="shared" si="26"/>
        <v>8.7133333333333329</v>
      </c>
      <c r="O145" s="22"/>
      <c r="P145" s="22"/>
      <c r="Q145" s="2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2:28" ht="29.25" customHeight="1" x14ac:dyDescent="0.25">
      <c r="B146" s="35">
        <v>110</v>
      </c>
      <c r="C146" s="44" t="s">
        <v>128</v>
      </c>
      <c r="D146" s="40" t="s">
        <v>381</v>
      </c>
      <c r="E146" s="41">
        <v>1</v>
      </c>
      <c r="F146" s="75">
        <v>4.1399999999999997</v>
      </c>
      <c r="G146" s="83">
        <v>7.35</v>
      </c>
      <c r="H146" s="83">
        <v>7.72</v>
      </c>
      <c r="I146" s="11"/>
      <c r="J146" s="11"/>
      <c r="K146" s="8">
        <f t="shared" si="23"/>
        <v>6.4033333333333324</v>
      </c>
      <c r="L146" s="6">
        <f t="shared" si="24"/>
        <v>1.9688152105602328</v>
      </c>
      <c r="M146" s="69">
        <f t="shared" si="25"/>
        <v>30.746723746385733</v>
      </c>
      <c r="N146" s="8">
        <f t="shared" si="26"/>
        <v>6.4033333333333324</v>
      </c>
      <c r="O146" s="22"/>
      <c r="P146" s="22"/>
      <c r="Q146" s="2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2:28" ht="29.25" customHeight="1" x14ac:dyDescent="0.25">
      <c r="B147" s="35">
        <v>111</v>
      </c>
      <c r="C147" s="44" t="s">
        <v>129</v>
      </c>
      <c r="D147" s="40" t="s">
        <v>381</v>
      </c>
      <c r="E147" s="41">
        <v>1</v>
      </c>
      <c r="F147" s="75">
        <v>5.15</v>
      </c>
      <c r="G147" s="83">
        <v>3.15</v>
      </c>
      <c r="H147" s="83">
        <v>3.31</v>
      </c>
      <c r="I147" s="11"/>
      <c r="J147" s="11"/>
      <c r="K147" s="8">
        <f t="shared" si="23"/>
        <v>3.8700000000000006</v>
      </c>
      <c r="L147" s="6">
        <f t="shared" si="24"/>
        <v>1.1113955191559846</v>
      </c>
      <c r="M147" s="69">
        <f t="shared" si="25"/>
        <v>28.718230469146881</v>
      </c>
      <c r="N147" s="8">
        <f t="shared" si="26"/>
        <v>3.87</v>
      </c>
      <c r="O147" s="22"/>
      <c r="P147" s="22"/>
      <c r="Q147" s="2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2:28" ht="29.25" customHeight="1" x14ac:dyDescent="0.25">
      <c r="B148" s="35">
        <v>112</v>
      </c>
      <c r="C148" s="44" t="s">
        <v>130</v>
      </c>
      <c r="D148" s="40" t="s">
        <v>381</v>
      </c>
      <c r="E148" s="41">
        <v>1</v>
      </c>
      <c r="F148" s="75">
        <v>8.06</v>
      </c>
      <c r="G148" s="83">
        <v>7.35</v>
      </c>
      <c r="H148" s="83">
        <v>7.72</v>
      </c>
      <c r="I148" s="11"/>
      <c r="J148" s="11"/>
      <c r="K148" s="8">
        <f t="shared" si="23"/>
        <v>7.71</v>
      </c>
      <c r="L148" s="6">
        <f t="shared" si="24"/>
        <v>0.35510561809129448</v>
      </c>
      <c r="M148" s="69">
        <f t="shared" si="25"/>
        <v>4.6057797417807329</v>
      </c>
      <c r="N148" s="8">
        <f t="shared" si="26"/>
        <v>7.7099999999999991</v>
      </c>
      <c r="O148" s="22"/>
      <c r="P148" s="22"/>
      <c r="Q148" s="2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2:28" ht="29.25" customHeight="1" x14ac:dyDescent="0.25">
      <c r="B149" s="35">
        <v>113</v>
      </c>
      <c r="C149" s="44" t="s">
        <v>131</v>
      </c>
      <c r="D149" s="40" t="s">
        <v>381</v>
      </c>
      <c r="E149" s="41">
        <v>1</v>
      </c>
      <c r="F149" s="75">
        <v>5.6</v>
      </c>
      <c r="G149" s="83">
        <v>5.25</v>
      </c>
      <c r="H149" s="83">
        <v>5.51</v>
      </c>
      <c r="I149" s="11"/>
      <c r="J149" s="11"/>
      <c r="K149" s="8">
        <f t="shared" si="23"/>
        <v>5.4533333333333331</v>
      </c>
      <c r="L149" s="6">
        <f t="shared" si="24"/>
        <v>0.18175074506954098</v>
      </c>
      <c r="M149" s="69">
        <f t="shared" si="25"/>
        <v>3.3328376235245898</v>
      </c>
      <c r="N149" s="8">
        <f t="shared" si="26"/>
        <v>5.4533333333333331</v>
      </c>
      <c r="O149" s="22"/>
      <c r="P149" s="22"/>
      <c r="Q149" s="2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2:28" ht="29.25" customHeight="1" x14ac:dyDescent="0.25">
      <c r="B150" s="35">
        <v>114</v>
      </c>
      <c r="C150" s="44" t="s">
        <v>132</v>
      </c>
      <c r="D150" s="40" t="s">
        <v>381</v>
      </c>
      <c r="E150" s="41">
        <v>1</v>
      </c>
      <c r="F150" s="75">
        <v>2.02</v>
      </c>
      <c r="G150" s="83">
        <v>2.1</v>
      </c>
      <c r="H150" s="83">
        <v>2.21</v>
      </c>
      <c r="I150" s="11"/>
      <c r="J150" s="11"/>
      <c r="K150" s="8">
        <f t="shared" si="23"/>
        <v>2.11</v>
      </c>
      <c r="L150" s="6">
        <f t="shared" si="24"/>
        <v>9.5393920141694524E-2</v>
      </c>
      <c r="M150" s="69">
        <f t="shared" si="25"/>
        <v>4.5210388692746228</v>
      </c>
      <c r="N150" s="8">
        <f t="shared" si="26"/>
        <v>2.11</v>
      </c>
      <c r="O150" s="22"/>
      <c r="P150" s="22"/>
      <c r="Q150" s="2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2:28" ht="29.25" customHeight="1" x14ac:dyDescent="0.25">
      <c r="B151" s="35">
        <v>115</v>
      </c>
      <c r="C151" s="44" t="s">
        <v>133</v>
      </c>
      <c r="D151" s="40" t="s">
        <v>381</v>
      </c>
      <c r="E151" s="41">
        <v>1</v>
      </c>
      <c r="F151" s="75">
        <v>1.79</v>
      </c>
      <c r="G151" s="83">
        <v>3.15</v>
      </c>
      <c r="H151" s="83">
        <v>3.31</v>
      </c>
      <c r="I151" s="11"/>
      <c r="J151" s="11"/>
      <c r="K151" s="8">
        <f t="shared" si="23"/>
        <v>2.75</v>
      </c>
      <c r="L151" s="6">
        <f t="shared" si="24"/>
        <v>0.83522452071284403</v>
      </c>
      <c r="M151" s="69">
        <f t="shared" si="25"/>
        <v>30.371800753194329</v>
      </c>
      <c r="N151" s="8">
        <f t="shared" si="26"/>
        <v>2.75</v>
      </c>
      <c r="O151" s="22"/>
      <c r="P151" s="22"/>
      <c r="Q151" s="2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2:28" ht="29.25" customHeight="1" x14ac:dyDescent="0.25">
      <c r="B152" s="35">
        <v>116</v>
      </c>
      <c r="C152" s="44" t="s">
        <v>134</v>
      </c>
      <c r="D152" s="40" t="s">
        <v>381</v>
      </c>
      <c r="E152" s="41">
        <v>1</v>
      </c>
      <c r="F152" s="75">
        <v>11.2</v>
      </c>
      <c r="G152" s="83">
        <v>17.850000000000001</v>
      </c>
      <c r="H152" s="83">
        <v>18.739999999999998</v>
      </c>
      <c r="I152" s="11"/>
      <c r="J152" s="11"/>
      <c r="K152" s="8">
        <f t="shared" si="23"/>
        <v>15.93</v>
      </c>
      <c r="L152" s="6">
        <f t="shared" si="24"/>
        <v>4.1204004659741509</v>
      </c>
      <c r="M152" s="69">
        <f t="shared" si="25"/>
        <v>25.865665197577847</v>
      </c>
      <c r="N152" s="8">
        <f t="shared" si="26"/>
        <v>15.93</v>
      </c>
      <c r="O152" s="22"/>
      <c r="P152" s="22"/>
      <c r="Q152" s="2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2:28" ht="29.25" customHeight="1" x14ac:dyDescent="0.25">
      <c r="B153" s="35">
        <v>117</v>
      </c>
      <c r="C153" s="44" t="s">
        <v>135</v>
      </c>
      <c r="D153" s="40" t="s">
        <v>381</v>
      </c>
      <c r="E153" s="41">
        <v>1</v>
      </c>
      <c r="F153" s="75">
        <v>6.5</v>
      </c>
      <c r="G153" s="83">
        <v>10.5</v>
      </c>
      <c r="H153" s="83">
        <v>11.03</v>
      </c>
      <c r="I153" s="11"/>
      <c r="J153" s="11"/>
      <c r="K153" s="8">
        <f t="shared" si="23"/>
        <v>9.3433333333333337</v>
      </c>
      <c r="L153" s="6">
        <f t="shared" si="24"/>
        <v>2.4766173166909198</v>
      </c>
      <c r="M153" s="69">
        <f t="shared" si="25"/>
        <v>26.506785408750478</v>
      </c>
      <c r="N153" s="8">
        <f t="shared" si="26"/>
        <v>9.3433333333333337</v>
      </c>
      <c r="O153" s="22"/>
      <c r="P153" s="22"/>
      <c r="Q153" s="2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2:28" ht="29.25" customHeight="1" x14ac:dyDescent="0.25">
      <c r="B154" s="35">
        <v>118</v>
      </c>
      <c r="C154" s="44" t="s">
        <v>136</v>
      </c>
      <c r="D154" s="40" t="s">
        <v>381</v>
      </c>
      <c r="E154" s="41">
        <v>1</v>
      </c>
      <c r="F154" s="75">
        <v>29.68</v>
      </c>
      <c r="G154" s="83">
        <v>29.4</v>
      </c>
      <c r="H154" s="83">
        <v>30.87</v>
      </c>
      <c r="I154" s="11"/>
      <c r="J154" s="11"/>
      <c r="K154" s="8">
        <f t="shared" si="23"/>
        <v>29.983333333333334</v>
      </c>
      <c r="L154" s="6">
        <f t="shared" si="24"/>
        <v>0.7805340052382953</v>
      </c>
      <c r="M154" s="69">
        <f t="shared" si="25"/>
        <v>2.6032262542689111</v>
      </c>
      <c r="N154" s="8">
        <f t="shared" si="26"/>
        <v>29.983333333333334</v>
      </c>
      <c r="O154" s="22"/>
      <c r="P154" s="22"/>
      <c r="Q154" s="2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2:28" ht="29.25" customHeight="1" x14ac:dyDescent="0.25">
      <c r="B155" s="35">
        <v>119</v>
      </c>
      <c r="C155" s="44" t="s">
        <v>137</v>
      </c>
      <c r="D155" s="40" t="s">
        <v>381</v>
      </c>
      <c r="E155" s="41">
        <v>1</v>
      </c>
      <c r="F155" s="75">
        <v>26.54</v>
      </c>
      <c r="G155" s="83">
        <v>25.2</v>
      </c>
      <c r="H155" s="83">
        <v>26.46</v>
      </c>
      <c r="I155" s="11"/>
      <c r="J155" s="11"/>
      <c r="K155" s="8">
        <f t="shared" si="23"/>
        <v>26.066666666666663</v>
      </c>
      <c r="L155" s="6">
        <f t="shared" si="24"/>
        <v>0.75162047160341094</v>
      </c>
      <c r="M155" s="69">
        <f t="shared" si="25"/>
        <v>2.8834544946422418</v>
      </c>
      <c r="N155" s="8">
        <f t="shared" si="26"/>
        <v>26.066666666666663</v>
      </c>
      <c r="O155" s="22"/>
      <c r="P155" s="22"/>
      <c r="Q155" s="2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2:28" ht="29.25" customHeight="1" x14ac:dyDescent="0.25">
      <c r="B156" s="35">
        <v>120</v>
      </c>
      <c r="C156" s="44" t="s">
        <v>138</v>
      </c>
      <c r="D156" s="40" t="s">
        <v>381</v>
      </c>
      <c r="E156" s="41">
        <v>1</v>
      </c>
      <c r="F156" s="75">
        <v>13.55</v>
      </c>
      <c r="G156" s="83">
        <v>21</v>
      </c>
      <c r="H156" s="83">
        <v>22.05</v>
      </c>
      <c r="I156" s="11"/>
      <c r="J156" s="11"/>
      <c r="K156" s="8">
        <f t="shared" si="23"/>
        <v>18.866666666666664</v>
      </c>
      <c r="L156" s="6">
        <f t="shared" si="24"/>
        <v>4.6342025563556604</v>
      </c>
      <c r="M156" s="69">
        <f t="shared" si="25"/>
        <v>24.562911076090078</v>
      </c>
      <c r="N156" s="8">
        <f t="shared" si="26"/>
        <v>18.866666666666664</v>
      </c>
      <c r="O156" s="22"/>
      <c r="P156" s="22"/>
      <c r="Q156" s="2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2:28" ht="29.25" customHeight="1" x14ac:dyDescent="0.25">
      <c r="B157" s="35">
        <v>121</v>
      </c>
      <c r="C157" s="44" t="s">
        <v>139</v>
      </c>
      <c r="D157" s="40" t="s">
        <v>381</v>
      </c>
      <c r="E157" s="41">
        <v>1</v>
      </c>
      <c r="F157" s="75">
        <v>4.03</v>
      </c>
      <c r="G157" s="83">
        <v>4.2</v>
      </c>
      <c r="H157" s="83">
        <v>4.41</v>
      </c>
      <c r="I157" s="11"/>
      <c r="J157" s="11"/>
      <c r="K157" s="8">
        <f t="shared" si="23"/>
        <v>4.2133333333333338</v>
      </c>
      <c r="L157" s="6">
        <f t="shared" si="24"/>
        <v>0.19035055380358973</v>
      </c>
      <c r="M157" s="69">
        <f t="shared" si="25"/>
        <v>4.5178137769839335</v>
      </c>
      <c r="N157" s="8">
        <f t="shared" si="26"/>
        <v>4.2133333333333329</v>
      </c>
      <c r="O157" s="22"/>
      <c r="P157" s="22"/>
      <c r="Q157" s="2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2:28" ht="29.25" customHeight="1" x14ac:dyDescent="0.25">
      <c r="B158" s="35">
        <v>122</v>
      </c>
      <c r="C158" s="44" t="s">
        <v>140</v>
      </c>
      <c r="D158" s="40" t="s">
        <v>381</v>
      </c>
      <c r="E158" s="41">
        <v>1</v>
      </c>
      <c r="F158" s="75">
        <v>3.36</v>
      </c>
      <c r="G158" s="83">
        <v>5.25</v>
      </c>
      <c r="H158" s="83">
        <v>5.51</v>
      </c>
      <c r="I158" s="11"/>
      <c r="J158" s="11"/>
      <c r="K158" s="8">
        <f t="shared" si="23"/>
        <v>4.7066666666666661</v>
      </c>
      <c r="L158" s="6">
        <f t="shared" si="24"/>
        <v>1.1734706359058726</v>
      </c>
      <c r="M158" s="69">
        <f t="shared" si="25"/>
        <v>24.93209566372251</v>
      </c>
      <c r="N158" s="8">
        <f t="shared" si="26"/>
        <v>4.7066666666666661</v>
      </c>
      <c r="O158" s="22"/>
      <c r="P158" s="22"/>
      <c r="Q158" s="2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2:28" ht="29.25" customHeight="1" x14ac:dyDescent="0.25">
      <c r="B159" s="35">
        <v>123</v>
      </c>
      <c r="C159" s="44" t="s">
        <v>141</v>
      </c>
      <c r="D159" s="40" t="s">
        <v>381</v>
      </c>
      <c r="E159" s="41">
        <v>1</v>
      </c>
      <c r="F159" s="75">
        <v>4.7</v>
      </c>
      <c r="G159" s="83">
        <v>5.25</v>
      </c>
      <c r="H159" s="83">
        <v>5.51</v>
      </c>
      <c r="I159" s="11"/>
      <c r="J159" s="11"/>
      <c r="K159" s="8">
        <f t="shared" si="23"/>
        <v>5.1533333333333333</v>
      </c>
      <c r="L159" s="6">
        <f t="shared" si="24"/>
        <v>0.41356176483487106</v>
      </c>
      <c r="M159" s="69">
        <f t="shared" si="25"/>
        <v>8.0251312710518317</v>
      </c>
      <c r="N159" s="8">
        <f t="shared" si="26"/>
        <v>5.1533333333333324</v>
      </c>
      <c r="O159" s="22"/>
      <c r="P159" s="22"/>
      <c r="Q159" s="2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2:28" ht="29.25" customHeight="1" x14ac:dyDescent="0.25">
      <c r="B160" s="35">
        <v>124</v>
      </c>
      <c r="C160" s="44" t="s">
        <v>142</v>
      </c>
      <c r="D160" s="40" t="s">
        <v>381</v>
      </c>
      <c r="E160" s="41">
        <v>1</v>
      </c>
      <c r="F160" s="75">
        <v>4.7</v>
      </c>
      <c r="G160" s="83">
        <v>7.35</v>
      </c>
      <c r="H160" s="83">
        <v>7.72</v>
      </c>
      <c r="I160" s="11"/>
      <c r="J160" s="11"/>
      <c r="K160" s="8">
        <f t="shared" si="23"/>
        <v>6.59</v>
      </c>
      <c r="L160" s="6">
        <f t="shared" si="24"/>
        <v>1.6472097619914712</v>
      </c>
      <c r="M160" s="69">
        <f t="shared" si="25"/>
        <v>24.995595781357682</v>
      </c>
      <c r="N160" s="8">
        <f t="shared" si="26"/>
        <v>6.59</v>
      </c>
      <c r="O160" s="22"/>
      <c r="P160" s="22"/>
      <c r="Q160" s="2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2:28" ht="29.25" customHeight="1" x14ac:dyDescent="0.25">
      <c r="B161" s="35">
        <v>125</v>
      </c>
      <c r="C161" s="44" t="s">
        <v>143</v>
      </c>
      <c r="D161" s="40" t="s">
        <v>381</v>
      </c>
      <c r="E161" s="41">
        <v>1</v>
      </c>
      <c r="F161" s="75">
        <v>1.1200000000000001</v>
      </c>
      <c r="G161" s="83">
        <v>1.05</v>
      </c>
      <c r="H161" s="83">
        <v>1.1000000000000001</v>
      </c>
      <c r="I161" s="11"/>
      <c r="J161" s="11"/>
      <c r="K161" s="8">
        <f t="shared" si="23"/>
        <v>1.0900000000000001</v>
      </c>
      <c r="L161" s="6">
        <f t="shared" si="24"/>
        <v>3.6055512754639925E-2</v>
      </c>
      <c r="M161" s="69">
        <f t="shared" si="25"/>
        <v>3.3078452068476998</v>
      </c>
      <c r="N161" s="8">
        <f t="shared" si="26"/>
        <v>1.0899999999999999</v>
      </c>
      <c r="O161" s="22"/>
      <c r="P161" s="22"/>
      <c r="Q161" s="2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2:28" ht="29.25" customHeight="1" x14ac:dyDescent="0.25">
      <c r="B162" s="35">
        <v>126</v>
      </c>
      <c r="C162" s="44" t="s">
        <v>144</v>
      </c>
      <c r="D162" s="40" t="s">
        <v>381</v>
      </c>
      <c r="E162" s="41">
        <v>1</v>
      </c>
      <c r="F162" s="75">
        <v>1.23</v>
      </c>
      <c r="G162" s="83">
        <v>1.05</v>
      </c>
      <c r="H162" s="83">
        <v>1.1000000000000001</v>
      </c>
      <c r="I162" s="11"/>
      <c r="J162" s="11"/>
      <c r="K162" s="8">
        <f t="shared" si="23"/>
        <v>1.1266666666666667</v>
      </c>
      <c r="L162" s="6">
        <f t="shared" si="24"/>
        <v>9.2915732431775658E-2</v>
      </c>
      <c r="M162" s="69">
        <f t="shared" si="25"/>
        <v>8.2469584998617442</v>
      </c>
      <c r="N162" s="8">
        <f t="shared" si="26"/>
        <v>1.1266666666666667</v>
      </c>
      <c r="O162" s="22"/>
      <c r="P162" s="22"/>
      <c r="Q162" s="2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2:28" ht="29.25" customHeight="1" x14ac:dyDescent="0.25">
      <c r="B163" s="35">
        <v>127</v>
      </c>
      <c r="C163" s="44" t="s">
        <v>145</v>
      </c>
      <c r="D163" s="40" t="s">
        <v>381</v>
      </c>
      <c r="E163" s="41">
        <v>1</v>
      </c>
      <c r="F163" s="75">
        <v>4.37</v>
      </c>
      <c r="G163" s="83">
        <v>5.25</v>
      </c>
      <c r="H163" s="83">
        <v>5.51</v>
      </c>
      <c r="I163" s="11"/>
      <c r="J163" s="11"/>
      <c r="K163" s="8">
        <f t="shared" ref="K163:K167" si="27">AVERAGE(F163:J163)</f>
        <v>5.0433333333333339</v>
      </c>
      <c r="L163" s="6">
        <f t="shared" ref="L163:L225" si="28">SQRT((SUM(IF(F163&gt;0,POWER(F163-K163,2),0),IF(G163&gt;0,POWER(G163-K163,2),0),IF(H163&gt;0,POWER(H163-K163,2),0),IF(I163&gt;0,POWER(I163-K163,2),0),IF(J163&gt;0,POWER(J163-K163,2),0),))/(COUNTA(F163:J163)-1))</f>
        <v>0.59743897875292096</v>
      </c>
      <c r="M163" s="69">
        <f t="shared" ref="M163:M225" si="29">L163/K163*100</f>
        <v>11.846113260137228</v>
      </c>
      <c r="N163" s="8">
        <f t="shared" ref="N163:N225" si="30">((E163/COUNTA(F163:J163))*(SUM(F163:J163)))</f>
        <v>5.043333333333333</v>
      </c>
      <c r="O163" s="22"/>
      <c r="P163" s="22"/>
      <c r="Q163" s="2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2:28" ht="29.25" customHeight="1" x14ac:dyDescent="0.25">
      <c r="B164" s="35">
        <v>128</v>
      </c>
      <c r="C164" s="44" t="s">
        <v>146</v>
      </c>
      <c r="D164" s="40" t="s">
        <v>381</v>
      </c>
      <c r="E164" s="41">
        <v>1</v>
      </c>
      <c r="F164" s="75">
        <v>1.01</v>
      </c>
      <c r="G164" s="83">
        <v>1.05</v>
      </c>
      <c r="H164" s="83">
        <v>1.1000000000000001</v>
      </c>
      <c r="I164" s="11"/>
      <c r="J164" s="11"/>
      <c r="K164" s="8">
        <f t="shared" si="27"/>
        <v>1.0533333333333335</v>
      </c>
      <c r="L164" s="6">
        <f t="shared" si="28"/>
        <v>4.5092497528228977E-2</v>
      </c>
      <c r="M164" s="69">
        <f t="shared" si="29"/>
        <v>4.2809333096419913</v>
      </c>
      <c r="N164" s="8">
        <f t="shared" si="30"/>
        <v>1.0533333333333332</v>
      </c>
      <c r="O164" s="22"/>
      <c r="P164" s="22"/>
      <c r="Q164" s="2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2:28" ht="29.25" customHeight="1" x14ac:dyDescent="0.25">
      <c r="B165" s="35">
        <v>129</v>
      </c>
      <c r="C165" s="44" t="s">
        <v>147</v>
      </c>
      <c r="D165" s="40" t="s">
        <v>381</v>
      </c>
      <c r="E165" s="41">
        <v>1</v>
      </c>
      <c r="F165" s="75">
        <v>1.68</v>
      </c>
      <c r="G165" s="83">
        <v>1.89</v>
      </c>
      <c r="H165" s="83">
        <v>1.98</v>
      </c>
      <c r="I165" s="11"/>
      <c r="J165" s="11"/>
      <c r="K165" s="8">
        <f t="shared" si="27"/>
        <v>1.8499999999999999</v>
      </c>
      <c r="L165" s="6">
        <f t="shared" si="28"/>
        <v>0.15394804318340655</v>
      </c>
      <c r="M165" s="69">
        <f t="shared" si="29"/>
        <v>8.3215158477517068</v>
      </c>
      <c r="N165" s="8">
        <f t="shared" si="30"/>
        <v>1.8499999999999999</v>
      </c>
      <c r="O165" s="22"/>
      <c r="P165" s="22"/>
      <c r="Q165" s="2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2:28" ht="29.25" customHeight="1" x14ac:dyDescent="0.25">
      <c r="B166" s="35">
        <v>130</v>
      </c>
      <c r="C166" s="44" t="s">
        <v>148</v>
      </c>
      <c r="D166" s="40" t="s">
        <v>381</v>
      </c>
      <c r="E166" s="41">
        <v>1</v>
      </c>
      <c r="F166" s="75">
        <v>1.68</v>
      </c>
      <c r="G166" s="83">
        <v>1.89</v>
      </c>
      <c r="H166" s="83">
        <v>1.98</v>
      </c>
      <c r="I166" s="11"/>
      <c r="J166" s="11"/>
      <c r="K166" s="8">
        <f t="shared" si="27"/>
        <v>1.8499999999999999</v>
      </c>
      <c r="L166" s="6">
        <f t="shared" si="28"/>
        <v>0.15394804318340655</v>
      </c>
      <c r="M166" s="69">
        <f t="shared" si="29"/>
        <v>8.3215158477517068</v>
      </c>
      <c r="N166" s="8">
        <f t="shared" si="30"/>
        <v>1.8499999999999999</v>
      </c>
      <c r="O166" s="22"/>
      <c r="P166" s="22"/>
      <c r="Q166" s="2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2:28" ht="29.25" customHeight="1" x14ac:dyDescent="0.25">
      <c r="B167" s="35">
        <v>131</v>
      </c>
      <c r="C167" s="44" t="s">
        <v>149</v>
      </c>
      <c r="D167" s="40" t="s">
        <v>381</v>
      </c>
      <c r="E167" s="41">
        <v>1</v>
      </c>
      <c r="F167" s="75">
        <v>0.56000000000000005</v>
      </c>
      <c r="G167" s="83">
        <v>0.84</v>
      </c>
      <c r="H167" s="83">
        <v>0.88</v>
      </c>
      <c r="I167" s="11"/>
      <c r="J167" s="11"/>
      <c r="K167" s="8">
        <f t="shared" si="27"/>
        <v>0.7599999999999999</v>
      </c>
      <c r="L167" s="6">
        <f t="shared" si="28"/>
        <v>0.1743559577416269</v>
      </c>
      <c r="M167" s="69">
        <f t="shared" si="29"/>
        <v>22.941573387056174</v>
      </c>
      <c r="N167" s="8">
        <f t="shared" si="30"/>
        <v>0.7599999999999999</v>
      </c>
      <c r="O167" s="22"/>
      <c r="P167" s="22"/>
      <c r="Q167" s="2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2:28" ht="29.25" customHeight="1" x14ac:dyDescent="0.25">
      <c r="B168" s="35"/>
      <c r="C168" s="45" t="s">
        <v>150</v>
      </c>
      <c r="D168" s="40"/>
      <c r="E168" s="43"/>
      <c r="F168" s="75"/>
      <c r="G168" s="83"/>
      <c r="H168" s="83"/>
      <c r="I168" s="11"/>
      <c r="J168" s="11"/>
      <c r="K168" s="8"/>
      <c r="L168" s="6"/>
      <c r="M168" s="69"/>
      <c r="N168" s="8"/>
      <c r="O168" s="22"/>
      <c r="P168" s="22"/>
      <c r="Q168" s="2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2:28" ht="29.25" customHeight="1" x14ac:dyDescent="0.25">
      <c r="B169" s="39">
        <v>132</v>
      </c>
      <c r="C169" s="37" t="s">
        <v>151</v>
      </c>
      <c r="D169" s="40" t="s">
        <v>381</v>
      </c>
      <c r="E169" s="41">
        <v>1</v>
      </c>
      <c r="F169" s="75">
        <v>985.6</v>
      </c>
      <c r="G169" s="83">
        <v>586.95000000000005</v>
      </c>
      <c r="H169" s="83">
        <v>616.29999999999995</v>
      </c>
      <c r="I169" s="11"/>
      <c r="J169" s="11"/>
      <c r="K169" s="8">
        <f t="shared" ref="K169:K225" si="31">AVERAGE(F169:J169)</f>
        <v>729.61666666666679</v>
      </c>
      <c r="L169" s="6">
        <f t="shared" si="28"/>
        <v>222.17325634138177</v>
      </c>
      <c r="M169" s="69">
        <f t="shared" si="29"/>
        <v>30.450682734045053</v>
      </c>
      <c r="N169" s="8">
        <f t="shared" si="30"/>
        <v>729.61666666666679</v>
      </c>
      <c r="O169" s="22"/>
      <c r="P169" s="22"/>
      <c r="Q169" s="2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2:28" ht="29.25" customHeight="1" x14ac:dyDescent="0.25">
      <c r="B170" s="39">
        <v>133</v>
      </c>
      <c r="C170" s="37" t="s">
        <v>152</v>
      </c>
      <c r="D170" s="40" t="s">
        <v>381</v>
      </c>
      <c r="E170" s="41">
        <v>1</v>
      </c>
      <c r="F170" s="75">
        <v>1629.6</v>
      </c>
      <c r="G170" s="83">
        <v>2208.15</v>
      </c>
      <c r="H170" s="83">
        <v>2318.56</v>
      </c>
      <c r="I170" s="11"/>
      <c r="J170" s="11"/>
      <c r="K170" s="8">
        <f t="shared" si="31"/>
        <v>2052.103333333333</v>
      </c>
      <c r="L170" s="6">
        <f t="shared" si="28"/>
        <v>370.03971683230623</v>
      </c>
      <c r="M170" s="69">
        <f t="shared" si="29"/>
        <v>18.032216546874977</v>
      </c>
      <c r="N170" s="8">
        <f t="shared" si="30"/>
        <v>2052.103333333333</v>
      </c>
      <c r="O170" s="22"/>
      <c r="P170" s="22"/>
      <c r="Q170" s="2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2:28" ht="29.25" customHeight="1" x14ac:dyDescent="0.25">
      <c r="B171" s="35">
        <v>134</v>
      </c>
      <c r="C171" s="37" t="s">
        <v>153</v>
      </c>
      <c r="D171" s="40" t="s">
        <v>381</v>
      </c>
      <c r="E171" s="41">
        <v>1</v>
      </c>
      <c r="F171" s="75">
        <v>2689.12</v>
      </c>
      <c r="G171" s="83">
        <v>1824.9</v>
      </c>
      <c r="H171" s="83">
        <v>1916.15</v>
      </c>
      <c r="I171" s="11"/>
      <c r="J171" s="11"/>
      <c r="K171" s="8">
        <f t="shared" si="31"/>
        <v>2143.39</v>
      </c>
      <c r="L171" s="6">
        <f t="shared" si="28"/>
        <v>474.8131898968266</v>
      </c>
      <c r="M171" s="69">
        <f t="shared" si="29"/>
        <v>22.152440288366869</v>
      </c>
      <c r="N171" s="8">
        <f t="shared" si="30"/>
        <v>2143.39</v>
      </c>
      <c r="O171" s="22"/>
      <c r="P171" s="22"/>
      <c r="Q171" s="2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2:28" ht="29.25" customHeight="1" x14ac:dyDescent="0.25">
      <c r="B172" s="35">
        <v>135</v>
      </c>
      <c r="C172" s="37" t="s">
        <v>154</v>
      </c>
      <c r="D172" s="40" t="s">
        <v>381</v>
      </c>
      <c r="E172" s="41">
        <v>1</v>
      </c>
      <c r="F172" s="75">
        <v>2242.2399999999998</v>
      </c>
      <c r="G172" s="83">
        <v>2923.2</v>
      </c>
      <c r="H172" s="83">
        <v>3069.36</v>
      </c>
      <c r="I172" s="11"/>
      <c r="J172" s="11"/>
      <c r="K172" s="8">
        <f t="shared" si="31"/>
        <v>2744.9333333333329</v>
      </c>
      <c r="L172" s="6">
        <f t="shared" si="28"/>
        <v>441.43643589234165</v>
      </c>
      <c r="M172" s="69">
        <f t="shared" si="29"/>
        <v>16.081863647897034</v>
      </c>
      <c r="N172" s="8">
        <f t="shared" si="30"/>
        <v>2744.9333333333329</v>
      </c>
      <c r="O172" s="22"/>
      <c r="P172" s="22"/>
      <c r="Q172" s="2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2:28" ht="29.25" customHeight="1" x14ac:dyDescent="0.25">
      <c r="B173" s="35">
        <v>136</v>
      </c>
      <c r="C173" s="37" t="s">
        <v>155</v>
      </c>
      <c r="D173" s="40" t="s">
        <v>381</v>
      </c>
      <c r="E173" s="41">
        <v>1</v>
      </c>
      <c r="F173" s="75">
        <v>409.92</v>
      </c>
      <c r="G173" s="83">
        <v>511.35</v>
      </c>
      <c r="H173" s="83">
        <v>536.91999999999996</v>
      </c>
      <c r="I173" s="11"/>
      <c r="J173" s="11"/>
      <c r="K173" s="8">
        <f t="shared" si="31"/>
        <v>486.06333333333333</v>
      </c>
      <c r="L173" s="6">
        <f t="shared" si="28"/>
        <v>67.170020346381691</v>
      </c>
      <c r="M173" s="69">
        <f t="shared" si="29"/>
        <v>13.819190986026861</v>
      </c>
      <c r="N173" s="8">
        <f t="shared" si="30"/>
        <v>486.06333333333333</v>
      </c>
      <c r="O173" s="22"/>
      <c r="P173" s="22"/>
      <c r="Q173" s="2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2:28" ht="29.25" customHeight="1" x14ac:dyDescent="0.25">
      <c r="B174" s="35">
        <v>137</v>
      </c>
      <c r="C174" s="37" t="s">
        <v>156</v>
      </c>
      <c r="D174" s="40" t="s">
        <v>381</v>
      </c>
      <c r="E174" s="41">
        <v>1</v>
      </c>
      <c r="F174" s="75">
        <v>478.24</v>
      </c>
      <c r="G174" s="83">
        <v>425.25</v>
      </c>
      <c r="H174" s="83">
        <v>446.51</v>
      </c>
      <c r="I174" s="11"/>
      <c r="J174" s="11"/>
      <c r="K174" s="8">
        <f t="shared" si="31"/>
        <v>450</v>
      </c>
      <c r="L174" s="6">
        <f t="shared" si="28"/>
        <v>26.666835207800723</v>
      </c>
      <c r="M174" s="69">
        <f t="shared" si="29"/>
        <v>5.9259633795112716</v>
      </c>
      <c r="N174" s="8">
        <f t="shared" si="30"/>
        <v>450</v>
      </c>
      <c r="O174" s="22"/>
      <c r="P174" s="22"/>
      <c r="Q174" s="2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2:28" ht="29.25" customHeight="1" x14ac:dyDescent="0.25">
      <c r="B175" s="35">
        <v>138</v>
      </c>
      <c r="C175" s="37" t="s">
        <v>157</v>
      </c>
      <c r="D175" s="40" t="s">
        <v>381</v>
      </c>
      <c r="E175" s="41">
        <v>1</v>
      </c>
      <c r="F175" s="75">
        <v>225.12</v>
      </c>
      <c r="G175" s="83">
        <v>183.75</v>
      </c>
      <c r="H175" s="83">
        <v>192.94</v>
      </c>
      <c r="I175" s="11"/>
      <c r="J175" s="11"/>
      <c r="K175" s="8">
        <f t="shared" si="31"/>
        <v>200.60333333333332</v>
      </c>
      <c r="L175" s="6">
        <f t="shared" si="28"/>
        <v>21.723587027315112</v>
      </c>
      <c r="M175" s="69">
        <f t="shared" si="29"/>
        <v>10.829125651276208</v>
      </c>
      <c r="N175" s="8">
        <f t="shared" si="30"/>
        <v>200.6033333333333</v>
      </c>
      <c r="O175" s="22"/>
      <c r="P175" s="22"/>
      <c r="Q175" s="2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2:28" ht="29.25" customHeight="1" x14ac:dyDescent="0.25">
      <c r="B176" s="35">
        <v>139</v>
      </c>
      <c r="C176" s="37" t="s">
        <v>158</v>
      </c>
      <c r="D176" s="40" t="s">
        <v>381</v>
      </c>
      <c r="E176" s="41">
        <v>1</v>
      </c>
      <c r="F176" s="75">
        <v>207.2</v>
      </c>
      <c r="G176" s="83">
        <v>276.14999999999998</v>
      </c>
      <c r="H176" s="83">
        <v>289.95999999999998</v>
      </c>
      <c r="I176" s="11"/>
      <c r="J176" s="11"/>
      <c r="K176" s="8">
        <f t="shared" si="31"/>
        <v>257.77</v>
      </c>
      <c r="L176" s="6">
        <f t="shared" si="28"/>
        <v>44.335907569373155</v>
      </c>
      <c r="M176" s="69">
        <f t="shared" si="29"/>
        <v>17.199793447403948</v>
      </c>
      <c r="N176" s="8">
        <f t="shared" si="30"/>
        <v>257.77</v>
      </c>
      <c r="O176" s="22"/>
      <c r="P176" s="22"/>
      <c r="Q176" s="2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2:28" ht="29.25" customHeight="1" x14ac:dyDescent="0.25">
      <c r="B177" s="35">
        <v>140</v>
      </c>
      <c r="C177" s="37" t="s">
        <v>159</v>
      </c>
      <c r="D177" s="40" t="s">
        <v>381</v>
      </c>
      <c r="E177" s="41">
        <v>1</v>
      </c>
      <c r="F177" s="75">
        <v>940.8</v>
      </c>
      <c r="G177" s="83">
        <v>848.4</v>
      </c>
      <c r="H177" s="83">
        <v>890.82</v>
      </c>
      <c r="I177" s="11"/>
      <c r="J177" s="11"/>
      <c r="K177" s="8">
        <f t="shared" si="31"/>
        <v>893.34</v>
      </c>
      <c r="L177" s="6">
        <f t="shared" si="28"/>
        <v>46.251516731886738</v>
      </c>
      <c r="M177" s="69">
        <f t="shared" si="29"/>
        <v>5.1773699523011096</v>
      </c>
      <c r="N177" s="8">
        <f t="shared" si="30"/>
        <v>893.33999999999992</v>
      </c>
      <c r="O177" s="22"/>
      <c r="P177" s="22"/>
      <c r="Q177" s="2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2:28" ht="29.25" customHeight="1" x14ac:dyDescent="0.25">
      <c r="B178" s="35">
        <v>141</v>
      </c>
      <c r="C178" s="37" t="s">
        <v>160</v>
      </c>
      <c r="D178" s="40" t="s">
        <v>381</v>
      </c>
      <c r="E178" s="41">
        <v>1</v>
      </c>
      <c r="F178" s="75">
        <v>1204</v>
      </c>
      <c r="G178" s="83">
        <v>1295.7</v>
      </c>
      <c r="H178" s="83">
        <v>1360.49</v>
      </c>
      <c r="I178" s="11"/>
      <c r="J178" s="11"/>
      <c r="K178" s="8">
        <f t="shared" si="31"/>
        <v>1286.7299999999998</v>
      </c>
      <c r="L178" s="6">
        <f t="shared" si="28"/>
        <v>78.62967442384587</v>
      </c>
      <c r="M178" s="69">
        <f t="shared" si="29"/>
        <v>6.1108138011739745</v>
      </c>
      <c r="N178" s="8">
        <f t="shared" si="30"/>
        <v>1286.7299999999998</v>
      </c>
      <c r="O178" s="22"/>
      <c r="P178" s="22"/>
      <c r="Q178" s="2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2:28" ht="29.25" customHeight="1" x14ac:dyDescent="0.25">
      <c r="B179" s="35">
        <v>142</v>
      </c>
      <c r="C179" s="37" t="s">
        <v>161</v>
      </c>
      <c r="D179" s="40" t="s">
        <v>381</v>
      </c>
      <c r="E179" s="41">
        <v>1</v>
      </c>
      <c r="F179" s="75">
        <v>1294.5</v>
      </c>
      <c r="G179" s="83">
        <v>1387.05</v>
      </c>
      <c r="H179" s="83">
        <v>1456.4</v>
      </c>
      <c r="I179" s="11"/>
      <c r="J179" s="11"/>
      <c r="K179" s="8">
        <f t="shared" si="31"/>
        <v>1379.3166666666668</v>
      </c>
      <c r="L179" s="6">
        <f t="shared" si="28"/>
        <v>81.226570981011747</v>
      </c>
      <c r="M179" s="69">
        <f t="shared" si="29"/>
        <v>5.8888994053344099</v>
      </c>
      <c r="N179" s="8">
        <f t="shared" si="30"/>
        <v>1379.3166666666668</v>
      </c>
      <c r="O179" s="22"/>
      <c r="P179" s="22"/>
      <c r="Q179" s="2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2:28" ht="29.25" customHeight="1" x14ac:dyDescent="0.25">
      <c r="B180" s="35">
        <v>143</v>
      </c>
      <c r="C180" s="37" t="s">
        <v>162</v>
      </c>
      <c r="D180" s="40" t="s">
        <v>381</v>
      </c>
      <c r="E180" s="41">
        <v>1</v>
      </c>
      <c r="F180" s="75">
        <v>990.98</v>
      </c>
      <c r="G180" s="83">
        <v>1050</v>
      </c>
      <c r="H180" s="83">
        <v>1102.5</v>
      </c>
      <c r="I180" s="11"/>
      <c r="J180" s="11"/>
      <c r="K180" s="8">
        <f t="shared" si="31"/>
        <v>1047.8266666666666</v>
      </c>
      <c r="L180" s="6">
        <f t="shared" si="28"/>
        <v>55.791756858279093</v>
      </c>
      <c r="M180" s="69">
        <f t="shared" si="29"/>
        <v>5.324521567652325</v>
      </c>
      <c r="N180" s="8">
        <f t="shared" si="30"/>
        <v>1047.8266666666666</v>
      </c>
      <c r="O180" s="22"/>
      <c r="P180" s="22"/>
      <c r="Q180" s="2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2:28" ht="29.25" customHeight="1" x14ac:dyDescent="0.25">
      <c r="B181" s="35">
        <v>145</v>
      </c>
      <c r="C181" s="37" t="s">
        <v>163</v>
      </c>
      <c r="D181" s="40" t="s">
        <v>381</v>
      </c>
      <c r="E181" s="41">
        <v>1</v>
      </c>
      <c r="F181" s="75">
        <v>1206.8</v>
      </c>
      <c r="G181" s="83">
        <v>1008</v>
      </c>
      <c r="H181" s="83">
        <v>1058.4000000000001</v>
      </c>
      <c r="I181" s="11"/>
      <c r="J181" s="11"/>
      <c r="K181" s="8">
        <f t="shared" si="31"/>
        <v>1091.0666666666668</v>
      </c>
      <c r="L181" s="6">
        <f t="shared" si="28"/>
        <v>103.34743989733526</v>
      </c>
      <c r="M181" s="69">
        <f t="shared" si="29"/>
        <v>9.4721471248932456</v>
      </c>
      <c r="N181" s="8">
        <f t="shared" si="30"/>
        <v>1091.0666666666666</v>
      </c>
      <c r="O181" s="22"/>
      <c r="P181" s="22"/>
      <c r="Q181" s="2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2:28" ht="29.25" customHeight="1" x14ac:dyDescent="0.25">
      <c r="B182" s="35">
        <v>146</v>
      </c>
      <c r="C182" s="37" t="s">
        <v>164</v>
      </c>
      <c r="D182" s="40" t="s">
        <v>381</v>
      </c>
      <c r="E182" s="41">
        <v>1</v>
      </c>
      <c r="F182" s="75">
        <v>324.8</v>
      </c>
      <c r="G182" s="83">
        <v>389.55</v>
      </c>
      <c r="H182" s="83">
        <v>409.03</v>
      </c>
      <c r="I182" s="11"/>
      <c r="J182" s="11"/>
      <c r="K182" s="8">
        <f t="shared" si="31"/>
        <v>374.46000000000004</v>
      </c>
      <c r="L182" s="6">
        <f t="shared" si="28"/>
        <v>44.095966935764075</v>
      </c>
      <c r="M182" s="69">
        <f t="shared" si="29"/>
        <v>11.775881785975557</v>
      </c>
      <c r="N182" s="8">
        <f t="shared" si="30"/>
        <v>374.46000000000004</v>
      </c>
      <c r="O182" s="22"/>
      <c r="P182" s="22"/>
      <c r="Q182" s="2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2:28" ht="29.25" customHeight="1" x14ac:dyDescent="0.25">
      <c r="B183" s="35">
        <v>147</v>
      </c>
      <c r="C183" s="37" t="s">
        <v>165</v>
      </c>
      <c r="D183" s="40" t="s">
        <v>381</v>
      </c>
      <c r="E183" s="41">
        <v>1</v>
      </c>
      <c r="F183" s="75">
        <v>507.02</v>
      </c>
      <c r="G183" s="83">
        <v>511.35</v>
      </c>
      <c r="H183" s="83">
        <v>536.91999999999996</v>
      </c>
      <c r="I183" s="11"/>
      <c r="J183" s="11"/>
      <c r="K183" s="8">
        <f t="shared" si="31"/>
        <v>518.42999999999995</v>
      </c>
      <c r="L183" s="6">
        <f t="shared" si="28"/>
        <v>16.158505500200175</v>
      </c>
      <c r="M183" s="69">
        <f t="shared" si="29"/>
        <v>3.1168152885057148</v>
      </c>
      <c r="N183" s="8">
        <f t="shared" si="30"/>
        <v>518.42999999999995</v>
      </c>
      <c r="O183" s="22"/>
      <c r="P183" s="22"/>
      <c r="Q183" s="2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2:28" ht="29.25" customHeight="1" x14ac:dyDescent="0.25">
      <c r="B184" s="35">
        <v>148</v>
      </c>
      <c r="C184" s="37" t="s">
        <v>166</v>
      </c>
      <c r="D184" s="40" t="s">
        <v>381</v>
      </c>
      <c r="E184" s="41">
        <v>1</v>
      </c>
      <c r="F184" s="75">
        <v>1425.09</v>
      </c>
      <c r="G184" s="83">
        <v>1274.7</v>
      </c>
      <c r="H184" s="83">
        <v>1338.44</v>
      </c>
      <c r="I184" s="11"/>
      <c r="J184" s="11"/>
      <c r="K184" s="8">
        <f t="shared" si="31"/>
        <v>1346.0766666666666</v>
      </c>
      <c r="L184" s="6">
        <f t="shared" si="28"/>
        <v>75.485276930891118</v>
      </c>
      <c r="M184" s="69">
        <f t="shared" si="29"/>
        <v>5.6077992286886422</v>
      </c>
      <c r="N184" s="8">
        <f t="shared" si="30"/>
        <v>1346.0766666666666</v>
      </c>
      <c r="O184" s="22"/>
      <c r="P184" s="22"/>
      <c r="Q184" s="2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2:28" ht="29.25" customHeight="1" x14ac:dyDescent="0.25">
      <c r="B185" s="35">
        <v>149</v>
      </c>
      <c r="C185" s="37" t="s">
        <v>167</v>
      </c>
      <c r="D185" s="40" t="s">
        <v>381</v>
      </c>
      <c r="E185" s="41">
        <v>1</v>
      </c>
      <c r="F185" s="75">
        <v>70.22</v>
      </c>
      <c r="G185" s="83">
        <v>107.1</v>
      </c>
      <c r="H185" s="83">
        <v>112.46</v>
      </c>
      <c r="I185" s="11"/>
      <c r="J185" s="11"/>
      <c r="K185" s="8">
        <f t="shared" si="31"/>
        <v>96.59333333333332</v>
      </c>
      <c r="L185" s="6">
        <f t="shared" si="28"/>
        <v>22.996672223026817</v>
      </c>
      <c r="M185" s="69">
        <f t="shared" si="29"/>
        <v>23.807721950818021</v>
      </c>
      <c r="N185" s="8">
        <f t="shared" si="30"/>
        <v>96.59333333333332</v>
      </c>
      <c r="O185" s="22"/>
      <c r="P185" s="22"/>
      <c r="Q185" s="2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2:28" ht="29.25" customHeight="1" x14ac:dyDescent="0.25">
      <c r="B186" s="35">
        <v>150</v>
      </c>
      <c r="C186" s="37" t="s">
        <v>168</v>
      </c>
      <c r="D186" s="40" t="s">
        <v>381</v>
      </c>
      <c r="E186" s="41">
        <v>1</v>
      </c>
      <c r="F186" s="75">
        <v>193.76</v>
      </c>
      <c r="G186" s="83">
        <v>257.25</v>
      </c>
      <c r="H186" s="83">
        <v>270.11</v>
      </c>
      <c r="I186" s="11"/>
      <c r="J186" s="11"/>
      <c r="K186" s="8">
        <f t="shared" si="31"/>
        <v>240.37333333333333</v>
      </c>
      <c r="L186" s="6">
        <f t="shared" si="28"/>
        <v>40.877219001949413</v>
      </c>
      <c r="M186" s="69">
        <f t="shared" si="29"/>
        <v>17.005721239994486</v>
      </c>
      <c r="N186" s="8">
        <f t="shared" si="30"/>
        <v>240.37333333333333</v>
      </c>
      <c r="O186" s="22"/>
      <c r="P186" s="22"/>
      <c r="Q186" s="2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2:28" ht="29.25" customHeight="1" x14ac:dyDescent="0.25">
      <c r="B187" s="35">
        <v>151</v>
      </c>
      <c r="C187" s="37" t="s">
        <v>169</v>
      </c>
      <c r="D187" s="40" t="s">
        <v>381</v>
      </c>
      <c r="E187" s="41">
        <v>1</v>
      </c>
      <c r="F187" s="75">
        <v>182.56</v>
      </c>
      <c r="G187" s="83">
        <v>170.1</v>
      </c>
      <c r="H187" s="83">
        <v>178.61</v>
      </c>
      <c r="I187" s="11"/>
      <c r="J187" s="11"/>
      <c r="K187" s="8">
        <f t="shared" si="31"/>
        <v>177.09</v>
      </c>
      <c r="L187" s="6">
        <f t="shared" si="28"/>
        <v>6.3675505494656326</v>
      </c>
      <c r="M187" s="69">
        <f t="shared" si="29"/>
        <v>3.59565788551902</v>
      </c>
      <c r="N187" s="8">
        <f t="shared" si="30"/>
        <v>177.08999999999997</v>
      </c>
      <c r="O187" s="22"/>
      <c r="P187" s="22"/>
      <c r="Q187" s="2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2:28" ht="29.25" customHeight="1" x14ac:dyDescent="0.25">
      <c r="B188" s="35">
        <v>152</v>
      </c>
      <c r="C188" s="37" t="s">
        <v>170</v>
      </c>
      <c r="D188" s="40" t="s">
        <v>381</v>
      </c>
      <c r="E188" s="41">
        <v>1</v>
      </c>
      <c r="F188" s="75">
        <v>1661.18</v>
      </c>
      <c r="G188" s="83">
        <v>1617</v>
      </c>
      <c r="H188" s="83">
        <v>1697.85</v>
      </c>
      <c r="I188" s="11"/>
      <c r="J188" s="11"/>
      <c r="K188" s="8">
        <f t="shared" si="31"/>
        <v>1658.676666666667</v>
      </c>
      <c r="L188" s="6">
        <f t="shared" si="28"/>
        <v>40.483090708755547</v>
      </c>
      <c r="M188" s="69">
        <f t="shared" si="29"/>
        <v>2.4406860916486961</v>
      </c>
      <c r="N188" s="8">
        <f t="shared" si="30"/>
        <v>1658.6766666666667</v>
      </c>
      <c r="O188" s="22"/>
      <c r="P188" s="22"/>
      <c r="Q188" s="2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2:28" ht="29.25" customHeight="1" x14ac:dyDescent="0.25">
      <c r="B189" s="35">
        <v>153</v>
      </c>
      <c r="C189" s="37" t="s">
        <v>171</v>
      </c>
      <c r="D189" s="40" t="s">
        <v>381</v>
      </c>
      <c r="E189" s="41">
        <v>1</v>
      </c>
      <c r="F189" s="75">
        <v>321.22000000000003</v>
      </c>
      <c r="G189" s="83">
        <v>281.39999999999998</v>
      </c>
      <c r="H189" s="83">
        <v>295.47000000000003</v>
      </c>
      <c r="I189" s="11"/>
      <c r="J189" s="11"/>
      <c r="K189" s="8">
        <f t="shared" si="31"/>
        <v>299.36333333333334</v>
      </c>
      <c r="L189" s="6">
        <f t="shared" si="28"/>
        <v>20.193479970855304</v>
      </c>
      <c r="M189" s="69">
        <f t="shared" si="29"/>
        <v>6.7454753880530811</v>
      </c>
      <c r="N189" s="8">
        <f t="shared" si="30"/>
        <v>299.36333333333334</v>
      </c>
      <c r="O189" s="22"/>
      <c r="P189" s="22"/>
      <c r="Q189" s="2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2:28" ht="29.25" customHeight="1" x14ac:dyDescent="0.25">
      <c r="B190" s="35">
        <v>154</v>
      </c>
      <c r="C190" s="37" t="s">
        <v>172</v>
      </c>
      <c r="D190" s="40" t="s">
        <v>381</v>
      </c>
      <c r="E190" s="41">
        <v>1</v>
      </c>
      <c r="F190" s="75">
        <v>113.57</v>
      </c>
      <c r="G190" s="83">
        <v>172.2</v>
      </c>
      <c r="H190" s="83">
        <v>180.81</v>
      </c>
      <c r="I190" s="11"/>
      <c r="J190" s="11"/>
      <c r="K190" s="8">
        <f t="shared" si="31"/>
        <v>155.52666666666667</v>
      </c>
      <c r="L190" s="6">
        <f t="shared" si="28"/>
        <v>36.589676595090772</v>
      </c>
      <c r="M190" s="69">
        <f t="shared" si="29"/>
        <v>23.526304124752951</v>
      </c>
      <c r="N190" s="8">
        <f t="shared" si="30"/>
        <v>155.52666666666664</v>
      </c>
      <c r="O190" s="22"/>
      <c r="P190" s="22"/>
      <c r="Q190" s="2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2:28" ht="29.25" customHeight="1" x14ac:dyDescent="0.25">
      <c r="B191" s="35">
        <v>155</v>
      </c>
      <c r="C191" s="37" t="s">
        <v>173</v>
      </c>
      <c r="D191" s="40" t="s">
        <v>381</v>
      </c>
      <c r="E191" s="41">
        <v>1</v>
      </c>
      <c r="F191" s="75">
        <v>122.86</v>
      </c>
      <c r="G191" s="83">
        <v>89.25</v>
      </c>
      <c r="H191" s="83">
        <v>93.71</v>
      </c>
      <c r="I191" s="11"/>
      <c r="J191" s="11"/>
      <c r="K191" s="8">
        <f t="shared" si="31"/>
        <v>101.94</v>
      </c>
      <c r="L191" s="6">
        <f t="shared" si="28"/>
        <v>18.253977648720841</v>
      </c>
      <c r="M191" s="69">
        <f t="shared" si="29"/>
        <v>17.906589806475225</v>
      </c>
      <c r="N191" s="8">
        <f t="shared" si="30"/>
        <v>101.94</v>
      </c>
      <c r="O191" s="22"/>
      <c r="P191" s="22"/>
      <c r="Q191" s="2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2:28" ht="29.25" customHeight="1" x14ac:dyDescent="0.25">
      <c r="B192" s="35">
        <v>156</v>
      </c>
      <c r="C192" s="37" t="s">
        <v>174</v>
      </c>
      <c r="D192" s="40" t="s">
        <v>381</v>
      </c>
      <c r="E192" s="41">
        <v>1</v>
      </c>
      <c r="F192" s="75">
        <v>257.60000000000002</v>
      </c>
      <c r="G192" s="83">
        <v>252</v>
      </c>
      <c r="H192" s="83">
        <v>264.60000000000002</v>
      </c>
      <c r="I192" s="11"/>
      <c r="J192" s="11"/>
      <c r="K192" s="8">
        <f t="shared" si="31"/>
        <v>258.06666666666666</v>
      </c>
      <c r="L192" s="6">
        <f t="shared" si="28"/>
        <v>6.3129496539520629</v>
      </c>
      <c r="M192" s="69">
        <f t="shared" si="29"/>
        <v>2.4462476055097118</v>
      </c>
      <c r="N192" s="8">
        <f t="shared" si="30"/>
        <v>258.06666666666666</v>
      </c>
      <c r="O192" s="22"/>
      <c r="P192" s="22"/>
      <c r="Q192" s="2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2:28" ht="29.25" customHeight="1" x14ac:dyDescent="0.25">
      <c r="B193" s="35">
        <v>157</v>
      </c>
      <c r="C193" s="37" t="s">
        <v>175</v>
      </c>
      <c r="D193" s="40" t="s">
        <v>381</v>
      </c>
      <c r="E193" s="41">
        <v>1</v>
      </c>
      <c r="F193" s="75">
        <v>60.48</v>
      </c>
      <c r="G193" s="83">
        <v>76.650000000000006</v>
      </c>
      <c r="H193" s="83">
        <v>80.48</v>
      </c>
      <c r="I193" s="11"/>
      <c r="J193" s="11"/>
      <c r="K193" s="8">
        <f t="shared" si="31"/>
        <v>72.536666666666676</v>
      </c>
      <c r="L193" s="6">
        <f t="shared" si="28"/>
        <v>10.615537354902644</v>
      </c>
      <c r="M193" s="69">
        <f t="shared" si="29"/>
        <v>14.634719022429083</v>
      </c>
      <c r="N193" s="8">
        <f t="shared" si="30"/>
        <v>72.536666666666662</v>
      </c>
      <c r="O193" s="22"/>
      <c r="P193" s="22"/>
      <c r="Q193" s="2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2:28" ht="29.25" customHeight="1" x14ac:dyDescent="0.25">
      <c r="B194" s="35">
        <v>158</v>
      </c>
      <c r="C194" s="46" t="s">
        <v>176</v>
      </c>
      <c r="D194" s="40" t="s">
        <v>381</v>
      </c>
      <c r="E194" s="41">
        <v>1</v>
      </c>
      <c r="F194" s="75">
        <v>56.11</v>
      </c>
      <c r="G194" s="83">
        <v>84</v>
      </c>
      <c r="H194" s="83">
        <v>88.2</v>
      </c>
      <c r="I194" s="11"/>
      <c r="J194" s="11"/>
      <c r="K194" s="8">
        <f t="shared" si="31"/>
        <v>76.103333333333339</v>
      </c>
      <c r="L194" s="6">
        <f t="shared" si="28"/>
        <v>17.441617853093028</v>
      </c>
      <c r="M194" s="69">
        <f t="shared" si="29"/>
        <v>22.918336279304054</v>
      </c>
      <c r="N194" s="8">
        <f t="shared" si="30"/>
        <v>76.103333333333325</v>
      </c>
      <c r="O194" s="22"/>
      <c r="P194" s="22"/>
      <c r="Q194" s="2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2:28" ht="29.25" customHeight="1" x14ac:dyDescent="0.25">
      <c r="B195" s="35">
        <v>159</v>
      </c>
      <c r="C195" s="37" t="s">
        <v>177</v>
      </c>
      <c r="D195" s="40" t="s">
        <v>381</v>
      </c>
      <c r="E195" s="41">
        <v>1</v>
      </c>
      <c r="F195" s="75">
        <v>37.520000000000003</v>
      </c>
      <c r="G195" s="83">
        <v>34.65</v>
      </c>
      <c r="H195" s="83">
        <v>36.380000000000003</v>
      </c>
      <c r="I195" s="11"/>
      <c r="J195" s="11"/>
      <c r="K195" s="8">
        <f t="shared" si="31"/>
        <v>36.183333333333337</v>
      </c>
      <c r="L195" s="6">
        <f t="shared" si="28"/>
        <v>1.4450720858605428</v>
      </c>
      <c r="M195" s="69">
        <f t="shared" si="29"/>
        <v>3.9937505827559909</v>
      </c>
      <c r="N195" s="8">
        <f t="shared" si="30"/>
        <v>36.183333333333337</v>
      </c>
      <c r="O195" s="22"/>
      <c r="P195" s="22"/>
      <c r="Q195" s="2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2:28" ht="29.25" customHeight="1" x14ac:dyDescent="0.25">
      <c r="B196" s="35">
        <v>160</v>
      </c>
      <c r="C196" s="37" t="s">
        <v>178</v>
      </c>
      <c r="D196" s="40" t="s">
        <v>381</v>
      </c>
      <c r="E196" s="41">
        <v>1</v>
      </c>
      <c r="F196" s="75">
        <v>712.32</v>
      </c>
      <c r="G196" s="83">
        <v>935.55</v>
      </c>
      <c r="H196" s="83">
        <v>982.33</v>
      </c>
      <c r="I196" s="11"/>
      <c r="J196" s="11"/>
      <c r="K196" s="8">
        <f t="shared" si="31"/>
        <v>876.73333333333323</v>
      </c>
      <c r="L196" s="6">
        <f t="shared" si="28"/>
        <v>144.29449134784502</v>
      </c>
      <c r="M196" s="69">
        <f t="shared" si="29"/>
        <v>16.458196108415144</v>
      </c>
      <c r="N196" s="8">
        <f t="shared" si="30"/>
        <v>876.73333333333323</v>
      </c>
      <c r="O196" s="22"/>
      <c r="P196" s="22"/>
      <c r="Q196" s="2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2:28" ht="29.25" customHeight="1" x14ac:dyDescent="0.25">
      <c r="B197" s="35">
        <v>161</v>
      </c>
      <c r="C197" s="37" t="s">
        <v>179</v>
      </c>
      <c r="D197" s="40" t="s">
        <v>381</v>
      </c>
      <c r="E197" s="41">
        <v>1</v>
      </c>
      <c r="F197" s="75">
        <v>589.9</v>
      </c>
      <c r="G197" s="83">
        <v>750.75</v>
      </c>
      <c r="H197" s="83">
        <v>788.29</v>
      </c>
      <c r="I197" s="11"/>
      <c r="J197" s="11"/>
      <c r="K197" s="8">
        <f t="shared" si="31"/>
        <v>709.64666666666665</v>
      </c>
      <c r="L197" s="6">
        <f t="shared" si="28"/>
        <v>105.38861908827411</v>
      </c>
      <c r="M197" s="69">
        <f t="shared" si="29"/>
        <v>14.850858045075125</v>
      </c>
      <c r="N197" s="8">
        <f t="shared" si="30"/>
        <v>709.64666666666665</v>
      </c>
      <c r="O197" s="22"/>
      <c r="P197" s="22"/>
      <c r="Q197" s="2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2:28" ht="29.25" customHeight="1" x14ac:dyDescent="0.25">
      <c r="B198" s="35">
        <v>162</v>
      </c>
      <c r="C198" s="37" t="s">
        <v>180</v>
      </c>
      <c r="D198" s="40" t="s">
        <v>381</v>
      </c>
      <c r="E198" s="41">
        <v>1</v>
      </c>
      <c r="F198" s="75">
        <v>522.37</v>
      </c>
      <c r="G198" s="83">
        <v>389.55</v>
      </c>
      <c r="H198" s="83">
        <v>409.03</v>
      </c>
      <c r="I198" s="11"/>
      <c r="J198" s="11"/>
      <c r="K198" s="8">
        <f t="shared" si="31"/>
        <v>440.31666666666666</v>
      </c>
      <c r="L198" s="6">
        <f t="shared" si="28"/>
        <v>71.724680085263074</v>
      </c>
      <c r="M198" s="69">
        <f t="shared" si="29"/>
        <v>16.289340266913147</v>
      </c>
      <c r="N198" s="8">
        <f t="shared" si="30"/>
        <v>440.31666666666666</v>
      </c>
      <c r="O198" s="22"/>
      <c r="P198" s="22"/>
      <c r="Q198" s="2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2:28" ht="29.25" customHeight="1" x14ac:dyDescent="0.25">
      <c r="B199" s="35">
        <v>163</v>
      </c>
      <c r="C199" s="37" t="s">
        <v>181</v>
      </c>
      <c r="D199" s="40" t="s">
        <v>381</v>
      </c>
      <c r="E199" s="41">
        <v>1</v>
      </c>
      <c r="F199" s="75">
        <v>444.19</v>
      </c>
      <c r="G199" s="83">
        <v>598.5</v>
      </c>
      <c r="H199" s="83">
        <v>628.42999999999995</v>
      </c>
      <c r="I199" s="11"/>
      <c r="J199" s="11"/>
      <c r="K199" s="8">
        <f t="shared" si="31"/>
        <v>557.04</v>
      </c>
      <c r="L199" s="6">
        <f t="shared" si="28"/>
        <v>98.870081925727149</v>
      </c>
      <c r="M199" s="69">
        <f t="shared" si="29"/>
        <v>17.749188913853072</v>
      </c>
      <c r="N199" s="8">
        <f t="shared" si="30"/>
        <v>557.04</v>
      </c>
      <c r="O199" s="22"/>
      <c r="P199" s="22"/>
      <c r="Q199" s="2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2:28" ht="29.25" customHeight="1" x14ac:dyDescent="0.25">
      <c r="B200" s="35">
        <v>164</v>
      </c>
      <c r="C200" s="37" t="s">
        <v>343</v>
      </c>
      <c r="D200" s="40" t="s">
        <v>381</v>
      </c>
      <c r="E200" s="41">
        <v>1</v>
      </c>
      <c r="F200" s="75">
        <v>872.14</v>
      </c>
      <c r="G200" s="83">
        <v>835.8</v>
      </c>
      <c r="H200" s="83">
        <v>877.59</v>
      </c>
      <c r="I200" s="11"/>
      <c r="J200" s="11"/>
      <c r="K200" s="8">
        <f t="shared" si="31"/>
        <v>861.84333333333336</v>
      </c>
      <c r="L200" s="6">
        <f t="shared" si="28"/>
        <v>22.71820928975994</v>
      </c>
      <c r="M200" s="69">
        <f t="shared" si="29"/>
        <v>2.6360022072565323</v>
      </c>
      <c r="N200" s="8">
        <f t="shared" si="30"/>
        <v>861.84333333333336</v>
      </c>
      <c r="O200" s="22"/>
      <c r="P200" s="22"/>
      <c r="Q200" s="2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2:28" ht="29.25" customHeight="1" x14ac:dyDescent="0.25">
      <c r="B201" s="35">
        <v>165</v>
      </c>
      <c r="C201" s="37" t="s">
        <v>182</v>
      </c>
      <c r="D201" s="40" t="s">
        <v>381</v>
      </c>
      <c r="E201" s="41">
        <v>1</v>
      </c>
      <c r="F201" s="75">
        <v>102.37</v>
      </c>
      <c r="G201" s="83">
        <v>145.94999999999999</v>
      </c>
      <c r="H201" s="83">
        <v>153.25</v>
      </c>
      <c r="I201" s="11"/>
      <c r="J201" s="11"/>
      <c r="K201" s="8">
        <f t="shared" si="31"/>
        <v>133.85666666666665</v>
      </c>
      <c r="L201" s="6">
        <f t="shared" si="28"/>
        <v>27.511454584106108</v>
      </c>
      <c r="M201" s="69">
        <f t="shared" si="29"/>
        <v>20.552920724236952</v>
      </c>
      <c r="N201" s="8">
        <f t="shared" si="30"/>
        <v>133.85666666666665</v>
      </c>
      <c r="O201" s="22"/>
      <c r="P201" s="22"/>
      <c r="Q201" s="2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2:28" ht="29.25" customHeight="1" x14ac:dyDescent="0.25">
      <c r="B202" s="35">
        <v>166</v>
      </c>
      <c r="C202" s="37" t="s">
        <v>344</v>
      </c>
      <c r="D202" s="40" t="s">
        <v>381</v>
      </c>
      <c r="E202" s="41">
        <v>1</v>
      </c>
      <c r="F202" s="75">
        <v>364.9</v>
      </c>
      <c r="G202" s="83">
        <v>541.79999999999995</v>
      </c>
      <c r="H202" s="83">
        <v>568.89</v>
      </c>
      <c r="I202" s="11"/>
      <c r="J202" s="11"/>
      <c r="K202" s="8">
        <f t="shared" si="31"/>
        <v>491.86333333333329</v>
      </c>
      <c r="L202" s="6">
        <f t="shared" si="28"/>
        <v>110.78462453487548</v>
      </c>
      <c r="M202" s="69">
        <f t="shared" si="29"/>
        <v>22.52345662444354</v>
      </c>
      <c r="N202" s="8">
        <f t="shared" si="30"/>
        <v>491.86333333333329</v>
      </c>
      <c r="O202" s="22"/>
      <c r="P202" s="22"/>
      <c r="Q202" s="2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2:28" ht="29.25" customHeight="1" x14ac:dyDescent="0.25">
      <c r="B203" s="35">
        <v>167</v>
      </c>
      <c r="C203" s="37" t="s">
        <v>345</v>
      </c>
      <c r="D203" s="40" t="s">
        <v>381</v>
      </c>
      <c r="E203" s="41">
        <v>1</v>
      </c>
      <c r="F203" s="75">
        <v>493.25</v>
      </c>
      <c r="G203" s="83">
        <v>616.35</v>
      </c>
      <c r="H203" s="83">
        <v>647.16999999999996</v>
      </c>
      <c r="I203" s="11"/>
      <c r="J203" s="11"/>
      <c r="K203" s="8">
        <f t="shared" si="31"/>
        <v>585.59</v>
      </c>
      <c r="L203" s="6">
        <f t="shared" si="28"/>
        <v>81.440007367386684</v>
      </c>
      <c r="M203" s="69">
        <f t="shared" si="29"/>
        <v>13.90734257200203</v>
      </c>
      <c r="N203" s="8">
        <f t="shared" si="30"/>
        <v>585.58999999999992</v>
      </c>
      <c r="O203" s="22"/>
      <c r="P203" s="22"/>
      <c r="Q203" s="2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2:28" ht="29.25" customHeight="1" x14ac:dyDescent="0.25">
      <c r="C204" s="45" t="s">
        <v>183</v>
      </c>
      <c r="D204" s="40"/>
      <c r="E204" s="43"/>
      <c r="F204" s="75"/>
      <c r="G204" s="83"/>
      <c r="H204" s="83"/>
      <c r="I204" s="11"/>
      <c r="J204" s="11"/>
      <c r="K204" s="8"/>
      <c r="L204" s="6"/>
      <c r="M204" s="69"/>
      <c r="N204" s="8"/>
      <c r="O204" s="22"/>
      <c r="P204" s="22"/>
      <c r="Q204" s="2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2:28" ht="29.25" customHeight="1" x14ac:dyDescent="0.25">
      <c r="B205" s="35">
        <v>168</v>
      </c>
      <c r="C205" s="44" t="s">
        <v>184</v>
      </c>
      <c r="D205" s="40" t="s">
        <v>381</v>
      </c>
      <c r="E205" s="41">
        <v>1</v>
      </c>
      <c r="F205" s="75">
        <v>127.68</v>
      </c>
      <c r="G205" s="83">
        <v>103.95</v>
      </c>
      <c r="H205" s="83">
        <v>109.15</v>
      </c>
      <c r="I205" s="11"/>
      <c r="J205" s="11"/>
      <c r="K205" s="8">
        <f t="shared" si="31"/>
        <v>113.59333333333332</v>
      </c>
      <c r="L205" s="6">
        <f t="shared" si="28"/>
        <v>12.473397024601333</v>
      </c>
      <c r="M205" s="69">
        <f t="shared" si="29"/>
        <v>10.980747424673984</v>
      </c>
      <c r="N205" s="8">
        <f t="shared" si="30"/>
        <v>113.59333333333332</v>
      </c>
      <c r="O205" s="22"/>
      <c r="P205" s="22"/>
      <c r="Q205" s="2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2:28" ht="29.25" customHeight="1" x14ac:dyDescent="0.25">
      <c r="B206" s="35">
        <v>169</v>
      </c>
      <c r="C206" s="44" t="s">
        <v>185</v>
      </c>
      <c r="D206" s="40" t="s">
        <v>381</v>
      </c>
      <c r="E206" s="41">
        <v>1</v>
      </c>
      <c r="F206" s="75">
        <v>77.95</v>
      </c>
      <c r="G206" s="83">
        <v>96.6</v>
      </c>
      <c r="H206" s="83">
        <v>101.43</v>
      </c>
      <c r="I206" s="11"/>
      <c r="J206" s="11"/>
      <c r="K206" s="8">
        <f t="shared" si="31"/>
        <v>91.993333333333339</v>
      </c>
      <c r="L206" s="6">
        <f t="shared" si="28"/>
        <v>12.399340036200851</v>
      </c>
      <c r="M206" s="69">
        <f t="shared" si="29"/>
        <v>13.478520221973531</v>
      </c>
      <c r="N206" s="8">
        <f t="shared" si="30"/>
        <v>91.993333333333339</v>
      </c>
      <c r="O206" s="22"/>
      <c r="P206" s="22"/>
      <c r="Q206" s="2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2:28" ht="29.25" customHeight="1" x14ac:dyDescent="0.25">
      <c r="B207" s="35">
        <v>172</v>
      </c>
      <c r="C207" s="44" t="s">
        <v>186</v>
      </c>
      <c r="D207" s="40" t="s">
        <v>381</v>
      </c>
      <c r="E207" s="41">
        <v>1</v>
      </c>
      <c r="F207" s="75">
        <v>134.62</v>
      </c>
      <c r="G207" s="83">
        <v>94.5</v>
      </c>
      <c r="H207" s="83">
        <v>99.23</v>
      </c>
      <c r="I207" s="11"/>
      <c r="J207" s="11"/>
      <c r="K207" s="8">
        <f t="shared" si="31"/>
        <v>109.45</v>
      </c>
      <c r="L207" s="6">
        <f t="shared" si="28"/>
        <v>21.925781628028684</v>
      </c>
      <c r="M207" s="69">
        <f t="shared" si="29"/>
        <v>20.032692213822461</v>
      </c>
      <c r="N207" s="8">
        <f t="shared" si="30"/>
        <v>109.45</v>
      </c>
      <c r="O207" s="22"/>
      <c r="P207" s="22"/>
      <c r="Q207" s="2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2:28" ht="29.25" customHeight="1" x14ac:dyDescent="0.25">
      <c r="B208" s="35">
        <v>173</v>
      </c>
      <c r="C208" s="44" t="s">
        <v>187</v>
      </c>
      <c r="D208" s="40" t="s">
        <v>381</v>
      </c>
      <c r="E208" s="41">
        <v>1</v>
      </c>
      <c r="F208" s="75">
        <v>29.34</v>
      </c>
      <c r="G208" s="83">
        <v>43.05</v>
      </c>
      <c r="H208" s="83">
        <v>45.2</v>
      </c>
      <c r="I208" s="11"/>
      <c r="J208" s="11"/>
      <c r="K208" s="8">
        <f t="shared" si="31"/>
        <v>39.196666666666665</v>
      </c>
      <c r="L208" s="6">
        <f t="shared" si="28"/>
        <v>8.6035477178506614</v>
      </c>
      <c r="M208" s="69">
        <f t="shared" si="29"/>
        <v>21.949692281275606</v>
      </c>
      <c r="N208" s="8">
        <f t="shared" si="30"/>
        <v>39.196666666666665</v>
      </c>
      <c r="O208" s="22"/>
      <c r="P208" s="22"/>
      <c r="Q208" s="2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2:28" ht="29.25" customHeight="1" x14ac:dyDescent="0.25">
      <c r="C209" s="45" t="s">
        <v>188</v>
      </c>
      <c r="D209" s="40"/>
      <c r="E209" s="43"/>
      <c r="F209" s="75"/>
      <c r="G209" s="83"/>
      <c r="H209" s="83"/>
      <c r="I209" s="11"/>
      <c r="J209" s="11"/>
      <c r="K209" s="8"/>
      <c r="L209" s="6"/>
      <c r="M209" s="69"/>
      <c r="N209" s="8"/>
      <c r="O209" s="22"/>
      <c r="P209" s="22"/>
      <c r="Q209" s="2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2:28" ht="29.25" customHeight="1" x14ac:dyDescent="0.25">
      <c r="B210" s="35">
        <v>174</v>
      </c>
      <c r="C210" s="44" t="s">
        <v>189</v>
      </c>
      <c r="D210" s="40" t="s">
        <v>381</v>
      </c>
      <c r="E210" s="41">
        <v>1</v>
      </c>
      <c r="F210" s="75">
        <v>2.46</v>
      </c>
      <c r="G210" s="83">
        <v>3.15</v>
      </c>
      <c r="H210" s="83">
        <v>3.31</v>
      </c>
      <c r="I210" s="11"/>
      <c r="J210" s="11"/>
      <c r="K210" s="8">
        <f t="shared" si="31"/>
        <v>2.9733333333333332</v>
      </c>
      <c r="L210" s="6">
        <f t="shared" si="28"/>
        <v>0.45170049073842433</v>
      </c>
      <c r="M210" s="69">
        <f t="shared" si="29"/>
        <v>15.191720540529968</v>
      </c>
      <c r="N210" s="8">
        <f t="shared" si="30"/>
        <v>2.9733333333333332</v>
      </c>
      <c r="O210" s="22"/>
      <c r="P210" s="22"/>
      <c r="Q210" s="2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2:28" ht="29.25" customHeight="1" x14ac:dyDescent="0.25">
      <c r="B211" s="39">
        <v>175</v>
      </c>
      <c r="C211" s="44" t="s">
        <v>190</v>
      </c>
      <c r="D211" s="40" t="s">
        <v>381</v>
      </c>
      <c r="E211" s="41">
        <v>1</v>
      </c>
      <c r="F211" s="75">
        <v>194.88</v>
      </c>
      <c r="G211" s="83">
        <v>279.3</v>
      </c>
      <c r="H211" s="83">
        <v>293.27</v>
      </c>
      <c r="I211" s="11"/>
      <c r="J211" s="11"/>
      <c r="K211" s="8">
        <f t="shared" si="31"/>
        <v>255.81666666666669</v>
      </c>
      <c r="L211" s="6">
        <f t="shared" si="28"/>
        <v>53.232961906447898</v>
      </c>
      <c r="M211" s="69">
        <f t="shared" si="29"/>
        <v>20.80902804343523</v>
      </c>
      <c r="N211" s="8">
        <f t="shared" si="30"/>
        <v>255.81666666666666</v>
      </c>
      <c r="O211" s="22"/>
      <c r="P211" s="22"/>
      <c r="Q211" s="2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2:28" ht="29.25" customHeight="1" x14ac:dyDescent="0.25">
      <c r="B212" s="35">
        <v>176</v>
      </c>
      <c r="C212" s="44" t="s">
        <v>191</v>
      </c>
      <c r="D212" s="40" t="s">
        <v>381</v>
      </c>
      <c r="E212" s="41">
        <v>1</v>
      </c>
      <c r="F212" s="75">
        <v>4.4800000000000004</v>
      </c>
      <c r="G212" s="83">
        <v>6.3</v>
      </c>
      <c r="H212" s="83">
        <v>6.62</v>
      </c>
      <c r="I212" s="11"/>
      <c r="J212" s="11"/>
      <c r="K212" s="8">
        <f t="shared" si="31"/>
        <v>5.8000000000000007</v>
      </c>
      <c r="L212" s="6">
        <f t="shared" si="28"/>
        <v>1.1542963224406457</v>
      </c>
      <c r="M212" s="69">
        <f t="shared" si="29"/>
        <v>19.901660731735269</v>
      </c>
      <c r="N212" s="8">
        <f t="shared" si="30"/>
        <v>5.8000000000000007</v>
      </c>
      <c r="O212" s="22"/>
      <c r="P212" s="22"/>
      <c r="Q212" s="2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2:28" ht="29.25" customHeight="1" x14ac:dyDescent="0.25">
      <c r="B213" s="35">
        <v>177</v>
      </c>
      <c r="C213" s="44" t="s">
        <v>192</v>
      </c>
      <c r="D213" s="40" t="s">
        <v>381</v>
      </c>
      <c r="E213" s="41">
        <v>1</v>
      </c>
      <c r="F213" s="75">
        <v>2.35</v>
      </c>
      <c r="G213" s="83">
        <v>2.73</v>
      </c>
      <c r="H213" s="83">
        <v>2.87</v>
      </c>
      <c r="I213" s="11"/>
      <c r="J213" s="11"/>
      <c r="K213" s="8">
        <f t="shared" si="31"/>
        <v>2.65</v>
      </c>
      <c r="L213" s="6">
        <f t="shared" si="28"/>
        <v>0.26907248094147423</v>
      </c>
      <c r="M213" s="69">
        <f t="shared" si="29"/>
        <v>10.153678526093369</v>
      </c>
      <c r="N213" s="8">
        <f t="shared" si="30"/>
        <v>2.65</v>
      </c>
      <c r="O213" s="22"/>
      <c r="P213" s="22"/>
      <c r="Q213" s="2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2:28" ht="29.25" customHeight="1" x14ac:dyDescent="0.25">
      <c r="B214" s="35">
        <v>178</v>
      </c>
      <c r="C214" s="44" t="s">
        <v>193</v>
      </c>
      <c r="D214" s="40" t="s">
        <v>381</v>
      </c>
      <c r="E214" s="41">
        <v>1</v>
      </c>
      <c r="F214" s="75">
        <v>6.94</v>
      </c>
      <c r="G214" s="83">
        <v>8.4</v>
      </c>
      <c r="H214" s="83">
        <v>8.82</v>
      </c>
      <c r="I214" s="11"/>
      <c r="J214" s="11"/>
      <c r="K214" s="8">
        <f t="shared" si="31"/>
        <v>8.0533333333333328</v>
      </c>
      <c r="L214" s="6">
        <f t="shared" si="28"/>
        <v>0.98677927285352585</v>
      </c>
      <c r="M214" s="69">
        <f t="shared" si="29"/>
        <v>12.253053884770605</v>
      </c>
      <c r="N214" s="8">
        <f t="shared" si="30"/>
        <v>8.0533333333333328</v>
      </c>
      <c r="O214" s="22"/>
      <c r="P214" s="22"/>
      <c r="Q214" s="2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2:28" ht="29.25" customHeight="1" x14ac:dyDescent="0.25">
      <c r="B215" s="35">
        <v>179</v>
      </c>
      <c r="C215" s="44" t="s">
        <v>194</v>
      </c>
      <c r="D215" s="40" t="s">
        <v>381</v>
      </c>
      <c r="E215" s="41">
        <v>1</v>
      </c>
      <c r="F215" s="75">
        <v>4.4800000000000004</v>
      </c>
      <c r="G215" s="83">
        <v>7.35</v>
      </c>
      <c r="H215" s="83">
        <v>7.72</v>
      </c>
      <c r="I215" s="11"/>
      <c r="J215" s="11"/>
      <c r="K215" s="8">
        <f t="shared" si="31"/>
        <v>6.5166666666666666</v>
      </c>
      <c r="L215" s="6">
        <f t="shared" si="28"/>
        <v>1.7734805703286776</v>
      </c>
      <c r="M215" s="69">
        <f t="shared" si="29"/>
        <v>27.214535606066665</v>
      </c>
      <c r="N215" s="8">
        <f t="shared" si="30"/>
        <v>6.5166666666666666</v>
      </c>
      <c r="O215" s="22"/>
      <c r="P215" s="22"/>
      <c r="Q215" s="2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2:28" ht="29.25" customHeight="1" x14ac:dyDescent="0.25">
      <c r="B216" s="35">
        <v>180</v>
      </c>
      <c r="C216" s="44" t="s">
        <v>195</v>
      </c>
      <c r="D216" s="40" t="s">
        <v>381</v>
      </c>
      <c r="E216" s="41">
        <v>1</v>
      </c>
      <c r="F216" s="75">
        <v>4.4800000000000004</v>
      </c>
      <c r="G216" s="83">
        <v>6.3</v>
      </c>
      <c r="H216" s="83">
        <v>6.62</v>
      </c>
      <c r="I216" s="11"/>
      <c r="J216" s="11"/>
      <c r="K216" s="8">
        <f t="shared" si="31"/>
        <v>5.8000000000000007</v>
      </c>
      <c r="L216" s="6">
        <f t="shared" si="28"/>
        <v>1.1542963224406457</v>
      </c>
      <c r="M216" s="69">
        <f t="shared" si="29"/>
        <v>19.901660731735269</v>
      </c>
      <c r="N216" s="8">
        <f t="shared" si="30"/>
        <v>5.8000000000000007</v>
      </c>
      <c r="O216" s="22"/>
      <c r="P216" s="22"/>
      <c r="Q216" s="2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2:28" ht="29.25" customHeight="1" x14ac:dyDescent="0.25">
      <c r="B217" s="35">
        <v>181</v>
      </c>
      <c r="C217" s="44" t="s">
        <v>196</v>
      </c>
      <c r="D217" s="40" t="s">
        <v>381</v>
      </c>
      <c r="E217" s="41">
        <v>1</v>
      </c>
      <c r="F217" s="75">
        <v>4.26</v>
      </c>
      <c r="G217" s="83">
        <v>7.35</v>
      </c>
      <c r="H217" s="83">
        <v>7.72</v>
      </c>
      <c r="I217" s="11"/>
      <c r="J217" s="11"/>
      <c r="K217" s="8">
        <f t="shared" si="31"/>
        <v>6.4433333333333325</v>
      </c>
      <c r="L217" s="6">
        <f t="shared" si="28"/>
        <v>1.8998508713405202</v>
      </c>
      <c r="M217" s="69">
        <f t="shared" si="29"/>
        <v>29.485528267054118</v>
      </c>
      <c r="N217" s="8">
        <f t="shared" si="30"/>
        <v>6.4433333333333325</v>
      </c>
      <c r="O217" s="22"/>
      <c r="P217" s="22"/>
      <c r="Q217" s="2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2:28" ht="29.25" customHeight="1" x14ac:dyDescent="0.25">
      <c r="B218" s="35">
        <v>182</v>
      </c>
      <c r="C218" s="44" t="s">
        <v>197</v>
      </c>
      <c r="D218" s="40" t="s">
        <v>381</v>
      </c>
      <c r="E218" s="41">
        <v>1</v>
      </c>
      <c r="F218" s="75">
        <v>6.05</v>
      </c>
      <c r="G218" s="83">
        <v>6.3</v>
      </c>
      <c r="H218" s="83">
        <v>6.62</v>
      </c>
      <c r="I218" s="11"/>
      <c r="J218" s="11"/>
      <c r="K218" s="8">
        <f t="shared" si="31"/>
        <v>6.3233333333333333</v>
      </c>
      <c r="L218" s="6">
        <f t="shared" si="28"/>
        <v>0.2857154761879962</v>
      </c>
      <c r="M218" s="69">
        <f t="shared" si="29"/>
        <v>4.5184313577437463</v>
      </c>
      <c r="N218" s="8">
        <f t="shared" si="30"/>
        <v>6.3233333333333324</v>
      </c>
      <c r="O218" s="22"/>
      <c r="P218" s="22"/>
      <c r="Q218" s="2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2:28" ht="29.25" customHeight="1" x14ac:dyDescent="0.25">
      <c r="B219" s="35">
        <v>183</v>
      </c>
      <c r="C219" s="44" t="s">
        <v>198</v>
      </c>
      <c r="D219" s="40" t="s">
        <v>381</v>
      </c>
      <c r="E219" s="41">
        <v>1</v>
      </c>
      <c r="F219" s="75">
        <v>3.92</v>
      </c>
      <c r="G219" s="83">
        <v>4.2</v>
      </c>
      <c r="H219" s="83">
        <v>4.41</v>
      </c>
      <c r="I219" s="11"/>
      <c r="J219" s="11"/>
      <c r="K219" s="8">
        <f t="shared" si="31"/>
        <v>4.1766666666666667</v>
      </c>
      <c r="L219" s="6">
        <f t="shared" si="28"/>
        <v>0.24583192089989733</v>
      </c>
      <c r="M219" s="69">
        <f t="shared" si="29"/>
        <v>5.8858400853925934</v>
      </c>
      <c r="N219" s="8">
        <f t="shared" si="30"/>
        <v>4.1766666666666667</v>
      </c>
      <c r="O219" s="22"/>
      <c r="P219" s="22"/>
      <c r="Q219" s="2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2:28" ht="29.25" customHeight="1" x14ac:dyDescent="0.25">
      <c r="B220" s="35">
        <v>184</v>
      </c>
      <c r="C220" s="44" t="s">
        <v>199</v>
      </c>
      <c r="D220" s="40" t="s">
        <v>381</v>
      </c>
      <c r="E220" s="41">
        <v>1</v>
      </c>
      <c r="F220" s="75">
        <v>2.58</v>
      </c>
      <c r="G220" s="83">
        <v>2.1</v>
      </c>
      <c r="H220" s="83">
        <v>2.21</v>
      </c>
      <c r="I220" s="11"/>
      <c r="J220" s="11"/>
      <c r="K220" s="8">
        <f t="shared" si="31"/>
        <v>2.2966666666666664</v>
      </c>
      <c r="L220" s="6">
        <f t="shared" si="28"/>
        <v>0.25146238950056393</v>
      </c>
      <c r="M220" s="69">
        <f t="shared" si="29"/>
        <v>10.949015508007138</v>
      </c>
      <c r="N220" s="8">
        <f t="shared" si="30"/>
        <v>2.2966666666666664</v>
      </c>
      <c r="O220" s="22"/>
      <c r="P220" s="22"/>
      <c r="Q220" s="2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2:28" ht="29.25" customHeight="1" x14ac:dyDescent="0.25">
      <c r="B221" s="35">
        <v>185</v>
      </c>
      <c r="C221" s="44" t="s">
        <v>200</v>
      </c>
      <c r="D221" s="40" t="s">
        <v>381</v>
      </c>
      <c r="E221" s="41">
        <v>1</v>
      </c>
      <c r="F221" s="75">
        <v>2.69</v>
      </c>
      <c r="G221" s="83">
        <v>3.15</v>
      </c>
      <c r="H221" s="83">
        <v>3.31</v>
      </c>
      <c r="I221" s="11"/>
      <c r="J221" s="11"/>
      <c r="K221" s="8">
        <f t="shared" si="31"/>
        <v>3.0500000000000003</v>
      </c>
      <c r="L221" s="6">
        <f t="shared" si="28"/>
        <v>0.32186953878862168</v>
      </c>
      <c r="M221" s="69">
        <f t="shared" si="29"/>
        <v>10.553099632413824</v>
      </c>
      <c r="N221" s="8">
        <f t="shared" si="30"/>
        <v>3.05</v>
      </c>
      <c r="O221" s="22"/>
      <c r="P221" s="22"/>
      <c r="Q221" s="2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2:28" ht="29.25" customHeight="1" x14ac:dyDescent="0.25">
      <c r="B222" s="35">
        <v>186</v>
      </c>
      <c r="C222" s="44" t="s">
        <v>201</v>
      </c>
      <c r="D222" s="40" t="s">
        <v>381</v>
      </c>
      <c r="E222" s="41">
        <v>1</v>
      </c>
      <c r="F222" s="75">
        <v>2.35</v>
      </c>
      <c r="G222" s="83">
        <v>3.15</v>
      </c>
      <c r="H222" s="83">
        <v>3.31</v>
      </c>
      <c r="I222" s="11"/>
      <c r="J222" s="11"/>
      <c r="K222" s="8">
        <f t="shared" si="31"/>
        <v>2.936666666666667</v>
      </c>
      <c r="L222" s="6">
        <f t="shared" si="28"/>
        <v>0.51432804058629089</v>
      </c>
      <c r="M222" s="69">
        <f t="shared" si="29"/>
        <v>17.514008192495716</v>
      </c>
      <c r="N222" s="8">
        <f t="shared" si="30"/>
        <v>2.9366666666666665</v>
      </c>
      <c r="O222" s="22"/>
      <c r="P222" s="22"/>
      <c r="Q222" s="2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2:28" ht="29.25" customHeight="1" x14ac:dyDescent="0.25">
      <c r="B223" s="35">
        <v>187</v>
      </c>
      <c r="C223" s="44" t="s">
        <v>202</v>
      </c>
      <c r="D223" s="40" t="s">
        <v>381</v>
      </c>
      <c r="E223" s="41">
        <v>1</v>
      </c>
      <c r="F223" s="75">
        <v>2.58</v>
      </c>
      <c r="G223" s="83">
        <v>3.15</v>
      </c>
      <c r="H223" s="83">
        <v>3.31</v>
      </c>
      <c r="I223" s="11"/>
      <c r="J223" s="11"/>
      <c r="K223" s="8">
        <f t="shared" si="31"/>
        <v>3.0133333333333336</v>
      </c>
      <c r="L223" s="6">
        <f t="shared" si="28"/>
        <v>0.3837099599089569</v>
      </c>
      <c r="M223" s="69">
        <f t="shared" si="29"/>
        <v>12.733737607598124</v>
      </c>
      <c r="N223" s="8">
        <f t="shared" si="30"/>
        <v>3.0133333333333336</v>
      </c>
      <c r="O223" s="22"/>
      <c r="P223" s="22"/>
      <c r="Q223" s="2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2:28" ht="29.25" customHeight="1" x14ac:dyDescent="0.25">
      <c r="B224" s="35">
        <v>188</v>
      </c>
      <c r="C224" s="44" t="s">
        <v>203</v>
      </c>
      <c r="D224" s="40" t="s">
        <v>381</v>
      </c>
      <c r="E224" s="41">
        <v>1</v>
      </c>
      <c r="F224" s="75">
        <v>2.13</v>
      </c>
      <c r="G224" s="83">
        <v>3.15</v>
      </c>
      <c r="H224" s="83">
        <v>3.31</v>
      </c>
      <c r="I224" s="11"/>
      <c r="J224" s="11"/>
      <c r="K224" s="8">
        <f t="shared" si="31"/>
        <v>2.8633333333333333</v>
      </c>
      <c r="L224" s="6">
        <f t="shared" si="28"/>
        <v>0.64010415819094113</v>
      </c>
      <c r="M224" s="69">
        <f t="shared" si="29"/>
        <v>22.35520924997466</v>
      </c>
      <c r="N224" s="8">
        <f t="shared" si="30"/>
        <v>2.8633333333333333</v>
      </c>
      <c r="O224" s="22"/>
      <c r="P224" s="22"/>
      <c r="Q224" s="2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2:28" ht="29.25" customHeight="1" x14ac:dyDescent="0.25">
      <c r="B225" s="35">
        <v>189</v>
      </c>
      <c r="C225" s="44" t="s">
        <v>204</v>
      </c>
      <c r="D225" s="40" t="s">
        <v>381</v>
      </c>
      <c r="E225" s="41">
        <v>1</v>
      </c>
      <c r="F225" s="75">
        <v>2.58</v>
      </c>
      <c r="G225" s="83">
        <v>4.2</v>
      </c>
      <c r="H225" s="83">
        <v>4.41</v>
      </c>
      <c r="I225" s="11"/>
      <c r="J225" s="11"/>
      <c r="K225" s="8">
        <f t="shared" si="31"/>
        <v>3.7300000000000004</v>
      </c>
      <c r="L225" s="6">
        <f t="shared" si="28"/>
        <v>1.0014489502715553</v>
      </c>
      <c r="M225" s="69">
        <f t="shared" si="29"/>
        <v>26.848497326315151</v>
      </c>
      <c r="N225" s="8">
        <f t="shared" si="30"/>
        <v>3.7300000000000004</v>
      </c>
      <c r="O225" s="22"/>
      <c r="P225" s="22"/>
      <c r="Q225" s="2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2:28" ht="29.25" customHeight="1" x14ac:dyDescent="0.25">
      <c r="B226" s="35">
        <v>190</v>
      </c>
      <c r="C226" s="44" t="s">
        <v>205</v>
      </c>
      <c r="D226" s="40" t="s">
        <v>381</v>
      </c>
      <c r="E226" s="41">
        <v>1</v>
      </c>
      <c r="F226" s="75">
        <v>10.86</v>
      </c>
      <c r="G226" s="83">
        <v>9.4499999999999993</v>
      </c>
      <c r="H226" s="83">
        <v>9.92</v>
      </c>
      <c r="I226" s="11"/>
      <c r="J226" s="11"/>
      <c r="K226" s="8">
        <f t="shared" ref="K226:K289" si="32">AVERAGE(F226:J226)</f>
        <v>10.076666666666666</v>
      </c>
      <c r="L226" s="6">
        <f t="shared" ref="L226:L289" si="33">SQRT((SUM(IF(F226&gt;0,POWER(F226-K226,2),0),IF(G226&gt;0,POWER(G226-K226,2),0),IF(H226&gt;0,POWER(H226-K226,2),0),IF(I226&gt;0,POWER(I226-K226,2),0),IF(J226&gt;0,POWER(J226-K226,2),0),))/(COUNTA(F226:J226)-1))</f>
        <v>0.7179368588764149</v>
      </c>
      <c r="M226" s="69">
        <f t="shared" ref="M226:M289" si="34">L226/K226*100</f>
        <v>7.1247455396270087</v>
      </c>
      <c r="N226" s="8">
        <f t="shared" ref="N226:N289" si="35">((E226/COUNTA(F226:J226))*(SUM(F226:J226)))</f>
        <v>10.076666666666664</v>
      </c>
      <c r="O226" s="22"/>
      <c r="P226" s="22"/>
      <c r="Q226" s="2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2:28" ht="29.25" customHeight="1" x14ac:dyDescent="0.25">
      <c r="B227" s="35">
        <v>191</v>
      </c>
      <c r="C227" s="44" t="s">
        <v>206</v>
      </c>
      <c r="D227" s="40" t="s">
        <v>381</v>
      </c>
      <c r="E227" s="41">
        <v>1</v>
      </c>
      <c r="F227" s="82">
        <v>3.36</v>
      </c>
      <c r="G227" s="83">
        <v>4.2</v>
      </c>
      <c r="H227" s="83">
        <v>4.41</v>
      </c>
      <c r="I227" s="11"/>
      <c r="J227" s="11"/>
      <c r="K227" s="8">
        <f t="shared" si="32"/>
        <v>3.99</v>
      </c>
      <c r="L227" s="6">
        <f t="shared" si="33"/>
        <v>0.5556077753235642</v>
      </c>
      <c r="M227" s="69">
        <f t="shared" si="34"/>
        <v>13.925006900339953</v>
      </c>
      <c r="N227" s="8">
        <f t="shared" si="35"/>
        <v>3.99</v>
      </c>
      <c r="O227" s="22"/>
      <c r="P227" s="22"/>
      <c r="Q227" s="2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2:28" ht="29.25" customHeight="1" x14ac:dyDescent="0.25">
      <c r="B228" s="35">
        <v>192</v>
      </c>
      <c r="C228" s="44" t="s">
        <v>207</v>
      </c>
      <c r="D228" s="40" t="s">
        <v>381</v>
      </c>
      <c r="E228" s="41">
        <v>1</v>
      </c>
      <c r="F228" s="82">
        <v>1.79</v>
      </c>
      <c r="G228" s="83">
        <v>3.15</v>
      </c>
      <c r="H228" s="83">
        <v>3.31</v>
      </c>
      <c r="I228" s="11"/>
      <c r="J228" s="11"/>
      <c r="K228" s="8">
        <f t="shared" si="32"/>
        <v>2.75</v>
      </c>
      <c r="L228" s="6">
        <f t="shared" si="33"/>
        <v>0.83522452071284403</v>
      </c>
      <c r="M228" s="69">
        <f t="shared" si="34"/>
        <v>30.371800753194329</v>
      </c>
      <c r="N228" s="8">
        <f t="shared" si="35"/>
        <v>2.75</v>
      </c>
      <c r="O228" s="22"/>
      <c r="P228" s="22"/>
      <c r="Q228" s="2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2:28" ht="29.25" customHeight="1" x14ac:dyDescent="0.25">
      <c r="B229" s="35">
        <v>193</v>
      </c>
      <c r="C229" s="44" t="s">
        <v>208</v>
      </c>
      <c r="D229" s="40" t="s">
        <v>381</v>
      </c>
      <c r="E229" s="41">
        <v>1</v>
      </c>
      <c r="F229" s="82">
        <v>1.79</v>
      </c>
      <c r="G229" s="83">
        <v>3.15</v>
      </c>
      <c r="H229" s="83">
        <v>3.31</v>
      </c>
      <c r="I229" s="11"/>
      <c r="J229" s="11"/>
      <c r="K229" s="8">
        <f t="shared" si="32"/>
        <v>2.75</v>
      </c>
      <c r="L229" s="6">
        <f t="shared" si="33"/>
        <v>0.83522452071284403</v>
      </c>
      <c r="M229" s="69">
        <f t="shared" si="34"/>
        <v>30.371800753194329</v>
      </c>
      <c r="N229" s="8">
        <f t="shared" si="35"/>
        <v>2.75</v>
      </c>
      <c r="O229" s="22"/>
      <c r="P229" s="22"/>
      <c r="Q229" s="2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2:28" ht="29.25" customHeight="1" x14ac:dyDescent="0.25">
      <c r="B230" s="35">
        <v>194</v>
      </c>
      <c r="C230" s="44" t="s">
        <v>209</v>
      </c>
      <c r="D230" s="40" t="s">
        <v>381</v>
      </c>
      <c r="E230" s="41">
        <v>1</v>
      </c>
      <c r="F230" s="82">
        <v>7.17</v>
      </c>
      <c r="G230" s="83">
        <v>6.3</v>
      </c>
      <c r="H230" s="83">
        <v>6.62</v>
      </c>
      <c r="I230" s="11"/>
      <c r="J230" s="11"/>
      <c r="K230" s="8">
        <f t="shared" si="32"/>
        <v>6.6966666666666663</v>
      </c>
      <c r="L230" s="6">
        <f t="shared" si="33"/>
        <v>0.44003787715756171</v>
      </c>
      <c r="M230" s="69">
        <f t="shared" si="34"/>
        <v>6.5709986633782229</v>
      </c>
      <c r="N230" s="8">
        <f t="shared" si="35"/>
        <v>6.6966666666666663</v>
      </c>
      <c r="O230" s="22"/>
      <c r="P230" s="22"/>
      <c r="Q230" s="2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2:28" ht="29.25" customHeight="1" x14ac:dyDescent="0.25">
      <c r="B231" s="35">
        <v>195</v>
      </c>
      <c r="C231" s="44" t="s">
        <v>210</v>
      </c>
      <c r="D231" s="40" t="s">
        <v>381</v>
      </c>
      <c r="E231" s="41">
        <v>1</v>
      </c>
      <c r="F231" s="82">
        <v>7.84</v>
      </c>
      <c r="G231" s="83">
        <v>11.55</v>
      </c>
      <c r="H231" s="83">
        <v>12.13</v>
      </c>
      <c r="I231" s="11"/>
      <c r="J231" s="11"/>
      <c r="K231" s="8">
        <f t="shared" si="32"/>
        <v>10.506666666666668</v>
      </c>
      <c r="L231" s="6">
        <f t="shared" si="33"/>
        <v>2.3275380412215254</v>
      </c>
      <c r="M231" s="69">
        <f t="shared" si="34"/>
        <v>22.152963590306392</v>
      </c>
      <c r="N231" s="8">
        <f t="shared" si="35"/>
        <v>10.506666666666668</v>
      </c>
      <c r="O231" s="22"/>
      <c r="P231" s="22"/>
      <c r="Q231" s="2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2:28" ht="29.25" customHeight="1" x14ac:dyDescent="0.25">
      <c r="B232" s="35">
        <v>196</v>
      </c>
      <c r="C232" s="44" t="s">
        <v>211</v>
      </c>
      <c r="D232" s="40" t="s">
        <v>381</v>
      </c>
      <c r="E232" s="41">
        <v>1</v>
      </c>
      <c r="F232" s="82">
        <v>2.58</v>
      </c>
      <c r="G232" s="83">
        <v>3.15</v>
      </c>
      <c r="H232" s="83">
        <v>3.31</v>
      </c>
      <c r="I232" s="11"/>
      <c r="J232" s="11"/>
      <c r="K232" s="8">
        <f t="shared" si="32"/>
        <v>3.0133333333333336</v>
      </c>
      <c r="L232" s="6">
        <f t="shared" si="33"/>
        <v>0.3837099599089569</v>
      </c>
      <c r="M232" s="69">
        <f t="shared" si="34"/>
        <v>12.733737607598124</v>
      </c>
      <c r="N232" s="8">
        <f t="shared" si="35"/>
        <v>3.0133333333333336</v>
      </c>
      <c r="O232" s="22"/>
      <c r="P232" s="22"/>
      <c r="Q232" s="2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2:28" ht="29.25" customHeight="1" x14ac:dyDescent="0.25">
      <c r="B233" s="35">
        <v>197</v>
      </c>
      <c r="C233" s="44" t="s">
        <v>212</v>
      </c>
      <c r="D233" s="40" t="s">
        <v>381</v>
      </c>
      <c r="E233" s="41">
        <v>1</v>
      </c>
      <c r="F233" s="82">
        <v>2.8</v>
      </c>
      <c r="G233" s="83">
        <v>3.15</v>
      </c>
      <c r="H233" s="83">
        <v>3.31</v>
      </c>
      <c r="I233" s="11"/>
      <c r="J233" s="11"/>
      <c r="K233" s="8">
        <f t="shared" si="32"/>
        <v>3.0866666666666664</v>
      </c>
      <c r="L233" s="6">
        <f t="shared" si="33"/>
        <v>0.26083200212652852</v>
      </c>
      <c r="M233" s="69">
        <f t="shared" si="34"/>
        <v>8.4502808464318093</v>
      </c>
      <c r="N233" s="8">
        <f t="shared" si="35"/>
        <v>3.0866666666666664</v>
      </c>
      <c r="O233" s="22"/>
      <c r="P233" s="22"/>
      <c r="Q233" s="2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2:28" ht="29.25" customHeight="1" x14ac:dyDescent="0.25">
      <c r="B234" s="35">
        <v>198</v>
      </c>
      <c r="C234" s="44" t="s">
        <v>213</v>
      </c>
      <c r="D234" s="40" t="s">
        <v>381</v>
      </c>
      <c r="E234" s="41">
        <v>1</v>
      </c>
      <c r="F234" s="82">
        <v>2.02</v>
      </c>
      <c r="G234" s="83">
        <v>3.15</v>
      </c>
      <c r="H234" s="83">
        <v>3.31</v>
      </c>
      <c r="I234" s="11"/>
      <c r="J234" s="11"/>
      <c r="K234" s="8">
        <f t="shared" si="32"/>
        <v>2.8266666666666667</v>
      </c>
      <c r="L234" s="6">
        <f t="shared" si="33"/>
        <v>0.7031595361888604</v>
      </c>
      <c r="M234" s="69">
        <f t="shared" si="34"/>
        <v>24.875926987813457</v>
      </c>
      <c r="N234" s="8">
        <f t="shared" si="35"/>
        <v>2.8266666666666667</v>
      </c>
      <c r="O234" s="22"/>
      <c r="P234" s="22"/>
      <c r="Q234" s="2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2:28" ht="29.25" customHeight="1" x14ac:dyDescent="0.25">
      <c r="B235" s="35">
        <v>199</v>
      </c>
      <c r="C235" s="44" t="s">
        <v>214</v>
      </c>
      <c r="D235" s="40" t="s">
        <v>381</v>
      </c>
      <c r="E235" s="41">
        <v>1</v>
      </c>
      <c r="F235" s="82">
        <v>3.36</v>
      </c>
      <c r="G235" s="83">
        <v>4.2</v>
      </c>
      <c r="H235" s="83">
        <v>4.41</v>
      </c>
      <c r="I235" s="11"/>
      <c r="J235" s="11"/>
      <c r="K235" s="8">
        <f t="shared" si="32"/>
        <v>3.99</v>
      </c>
      <c r="L235" s="6">
        <f t="shared" si="33"/>
        <v>0.5556077753235642</v>
      </c>
      <c r="M235" s="69">
        <f t="shared" si="34"/>
        <v>13.925006900339953</v>
      </c>
      <c r="N235" s="8">
        <f t="shared" si="35"/>
        <v>3.99</v>
      </c>
      <c r="O235" s="22"/>
      <c r="P235" s="22"/>
      <c r="Q235" s="2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2:28" ht="29.25" customHeight="1" x14ac:dyDescent="0.25">
      <c r="B236" s="35">
        <v>200</v>
      </c>
      <c r="C236" s="44" t="s">
        <v>215</v>
      </c>
      <c r="D236" s="40" t="s">
        <v>381</v>
      </c>
      <c r="E236" s="41">
        <v>1</v>
      </c>
      <c r="F236" s="75">
        <v>3.14</v>
      </c>
      <c r="G236" s="83">
        <v>3.57</v>
      </c>
      <c r="H236" s="83">
        <v>3.75</v>
      </c>
      <c r="I236" s="11"/>
      <c r="J236" s="11"/>
      <c r="K236" s="8">
        <f t="shared" si="32"/>
        <v>3.4866666666666668</v>
      </c>
      <c r="L236" s="6">
        <f t="shared" si="33"/>
        <v>0.31342197327777338</v>
      </c>
      <c r="M236" s="69">
        <f t="shared" si="34"/>
        <v>8.9891579333969425</v>
      </c>
      <c r="N236" s="8">
        <f t="shared" si="35"/>
        <v>3.4866666666666668</v>
      </c>
      <c r="O236" s="22"/>
      <c r="P236" s="22"/>
      <c r="Q236" s="2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2:28" ht="29.25" customHeight="1" x14ac:dyDescent="0.25">
      <c r="B237" s="35">
        <v>201</v>
      </c>
      <c r="C237" s="44" t="s">
        <v>216</v>
      </c>
      <c r="D237" s="40" t="s">
        <v>381</v>
      </c>
      <c r="E237" s="41">
        <v>1</v>
      </c>
      <c r="F237" s="75">
        <v>4.26</v>
      </c>
      <c r="G237" s="83">
        <v>6.3</v>
      </c>
      <c r="H237" s="83">
        <v>6.62</v>
      </c>
      <c r="I237" s="11"/>
      <c r="J237" s="11"/>
      <c r="K237" s="8">
        <f t="shared" si="32"/>
        <v>5.7266666666666666</v>
      </c>
      <c r="L237" s="6">
        <f t="shared" si="33"/>
        <v>1.2802083163818823</v>
      </c>
      <c r="M237" s="69">
        <f t="shared" si="34"/>
        <v>22.35520924997466</v>
      </c>
      <c r="N237" s="8">
        <f t="shared" si="35"/>
        <v>5.7266666666666666</v>
      </c>
      <c r="O237" s="22"/>
      <c r="P237" s="22"/>
      <c r="Q237" s="2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2:28" ht="29.25" customHeight="1" x14ac:dyDescent="0.25">
      <c r="B238" s="35">
        <v>202</v>
      </c>
      <c r="C238" s="44" t="s">
        <v>217</v>
      </c>
      <c r="D238" s="40" t="s">
        <v>381</v>
      </c>
      <c r="E238" s="41">
        <v>1</v>
      </c>
      <c r="F238" s="75">
        <v>3.92</v>
      </c>
      <c r="G238" s="83">
        <v>4.2</v>
      </c>
      <c r="H238" s="83">
        <v>4.41</v>
      </c>
      <c r="I238" s="11"/>
      <c r="J238" s="11"/>
      <c r="K238" s="8">
        <f t="shared" si="32"/>
        <v>4.1766666666666667</v>
      </c>
      <c r="L238" s="6">
        <f t="shared" si="33"/>
        <v>0.24583192089989733</v>
      </c>
      <c r="M238" s="69">
        <f t="shared" si="34"/>
        <v>5.8858400853925934</v>
      </c>
      <c r="N238" s="8">
        <f t="shared" si="35"/>
        <v>4.1766666666666667</v>
      </c>
      <c r="O238" s="22"/>
      <c r="P238" s="22"/>
      <c r="Q238" s="2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2:28" ht="29.25" customHeight="1" x14ac:dyDescent="0.25">
      <c r="B239" s="35">
        <v>203</v>
      </c>
      <c r="C239" s="44" t="s">
        <v>218</v>
      </c>
      <c r="D239" s="40" t="s">
        <v>381</v>
      </c>
      <c r="E239" s="41">
        <v>1</v>
      </c>
      <c r="F239" s="75">
        <v>54.88</v>
      </c>
      <c r="G239" s="83">
        <v>84</v>
      </c>
      <c r="H239" s="83">
        <v>88.2</v>
      </c>
      <c r="I239" s="11"/>
      <c r="J239" s="11"/>
      <c r="K239" s="8">
        <f t="shared" si="32"/>
        <v>75.693333333333328</v>
      </c>
      <c r="L239" s="6">
        <f t="shared" si="33"/>
        <v>18.146794023555053</v>
      </c>
      <c r="M239" s="69">
        <f t="shared" si="34"/>
        <v>23.974098146320753</v>
      </c>
      <c r="N239" s="8">
        <f t="shared" si="35"/>
        <v>75.693333333333328</v>
      </c>
      <c r="O239" s="22"/>
      <c r="P239" s="22"/>
      <c r="Q239" s="2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2:28" ht="29.25" customHeight="1" x14ac:dyDescent="0.25">
      <c r="B240" s="35">
        <v>204</v>
      </c>
      <c r="C240" s="44" t="s">
        <v>219</v>
      </c>
      <c r="D240" s="40" t="s">
        <v>381</v>
      </c>
      <c r="E240" s="41">
        <v>1</v>
      </c>
      <c r="F240" s="75">
        <v>7.84</v>
      </c>
      <c r="G240" s="87">
        <v>6.3</v>
      </c>
      <c r="H240" s="83">
        <v>6.62</v>
      </c>
      <c r="I240" s="11"/>
      <c r="J240" s="11"/>
      <c r="K240" s="8">
        <f t="shared" si="32"/>
        <v>6.9200000000000008</v>
      </c>
      <c r="L240" s="6">
        <f t="shared" si="33"/>
        <v>0.81264998615640172</v>
      </c>
      <c r="M240" s="69">
        <f t="shared" si="34"/>
        <v>11.74349690977459</v>
      </c>
      <c r="N240" s="8">
        <f t="shared" si="35"/>
        <v>6.92</v>
      </c>
      <c r="O240" s="22"/>
      <c r="P240" s="22"/>
      <c r="Q240" s="2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2:28" ht="29.25" customHeight="1" x14ac:dyDescent="0.25">
      <c r="B241" s="35">
        <v>205</v>
      </c>
      <c r="C241" s="44" t="s">
        <v>220</v>
      </c>
      <c r="D241" s="40" t="s">
        <v>381</v>
      </c>
      <c r="E241" s="41">
        <v>1</v>
      </c>
      <c r="F241" s="75">
        <v>7.06</v>
      </c>
      <c r="G241" s="83">
        <v>7.35</v>
      </c>
      <c r="H241" s="83">
        <v>7.72</v>
      </c>
      <c r="I241" s="11"/>
      <c r="J241" s="11"/>
      <c r="K241" s="8">
        <f t="shared" si="32"/>
        <v>7.376666666666666</v>
      </c>
      <c r="L241" s="6">
        <f t="shared" si="33"/>
        <v>0.33080709383768264</v>
      </c>
      <c r="M241" s="69">
        <f t="shared" si="34"/>
        <v>4.4845064686536285</v>
      </c>
      <c r="N241" s="8">
        <f t="shared" si="35"/>
        <v>7.376666666666666</v>
      </c>
      <c r="O241" s="22"/>
      <c r="P241" s="22"/>
      <c r="Q241" s="2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2:28" ht="29.25" customHeight="1" x14ac:dyDescent="0.25">
      <c r="B242" s="35">
        <v>206</v>
      </c>
      <c r="C242" s="44" t="s">
        <v>221</v>
      </c>
      <c r="D242" s="40" t="s">
        <v>381</v>
      </c>
      <c r="E242" s="41">
        <v>1</v>
      </c>
      <c r="F242" s="75">
        <v>3.81</v>
      </c>
      <c r="G242" s="83">
        <v>6.3</v>
      </c>
      <c r="H242" s="83">
        <v>6.62</v>
      </c>
      <c r="I242" s="11"/>
      <c r="J242" s="11"/>
      <c r="K242" s="8">
        <f t="shared" si="32"/>
        <v>5.5766666666666671</v>
      </c>
      <c r="L242" s="6">
        <f t="shared" si="33"/>
        <v>1.5383215961993555</v>
      </c>
      <c r="M242" s="69">
        <f t="shared" si="34"/>
        <v>27.584965861315396</v>
      </c>
      <c r="N242" s="8">
        <f t="shared" si="35"/>
        <v>5.5766666666666662</v>
      </c>
      <c r="O242" s="22"/>
      <c r="P242" s="22"/>
      <c r="Q242" s="2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2:28" ht="29.25" customHeight="1" x14ac:dyDescent="0.25">
      <c r="B243" s="35">
        <v>207</v>
      </c>
      <c r="C243" s="44" t="s">
        <v>222</v>
      </c>
      <c r="D243" s="40" t="s">
        <v>381</v>
      </c>
      <c r="E243" s="41">
        <v>1</v>
      </c>
      <c r="F243" s="75">
        <v>2.58</v>
      </c>
      <c r="G243" s="83">
        <v>4.2</v>
      </c>
      <c r="H243" s="83">
        <v>4.41</v>
      </c>
      <c r="I243" s="11"/>
      <c r="J243" s="11"/>
      <c r="K243" s="8">
        <f t="shared" si="32"/>
        <v>3.7300000000000004</v>
      </c>
      <c r="L243" s="6">
        <f t="shared" si="33"/>
        <v>1.0014489502715553</v>
      </c>
      <c r="M243" s="69">
        <f t="shared" si="34"/>
        <v>26.848497326315151</v>
      </c>
      <c r="N243" s="8">
        <f t="shared" si="35"/>
        <v>3.7300000000000004</v>
      </c>
      <c r="O243" s="22"/>
      <c r="P243" s="22"/>
      <c r="Q243" s="2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2:28" ht="29.25" customHeight="1" x14ac:dyDescent="0.25">
      <c r="B244" s="35">
        <v>208</v>
      </c>
      <c r="C244" s="44" t="s">
        <v>223</v>
      </c>
      <c r="D244" s="40" t="s">
        <v>381</v>
      </c>
      <c r="E244" s="41">
        <v>1</v>
      </c>
      <c r="F244" s="75">
        <v>9.9700000000000006</v>
      </c>
      <c r="G244" s="83">
        <v>10.5</v>
      </c>
      <c r="H244" s="83">
        <v>11.03</v>
      </c>
      <c r="I244" s="11"/>
      <c r="J244" s="11"/>
      <c r="K244" s="8">
        <f t="shared" si="32"/>
        <v>10.5</v>
      </c>
      <c r="L244" s="6">
        <f t="shared" si="33"/>
        <v>0.52999999999999936</v>
      </c>
      <c r="M244" s="69">
        <f t="shared" si="34"/>
        <v>5.0476190476190421</v>
      </c>
      <c r="N244" s="8">
        <f t="shared" si="35"/>
        <v>10.5</v>
      </c>
      <c r="O244" s="22"/>
      <c r="P244" s="22"/>
      <c r="Q244" s="2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2:28" ht="29.25" customHeight="1" x14ac:dyDescent="0.25">
      <c r="B245" s="35">
        <v>209</v>
      </c>
      <c r="C245" s="44" t="s">
        <v>224</v>
      </c>
      <c r="D245" s="40" t="s">
        <v>381</v>
      </c>
      <c r="E245" s="41">
        <v>1</v>
      </c>
      <c r="F245" s="75">
        <v>6.83</v>
      </c>
      <c r="G245" s="83">
        <v>8.4</v>
      </c>
      <c r="H245" s="83">
        <v>8.82</v>
      </c>
      <c r="I245" s="11"/>
      <c r="J245" s="11"/>
      <c r="K245" s="8">
        <f t="shared" si="32"/>
        <v>8.0166666666666675</v>
      </c>
      <c r="L245" s="6">
        <f t="shared" si="33"/>
        <v>1.048920079573908</v>
      </c>
      <c r="M245" s="69">
        <f t="shared" si="34"/>
        <v>13.084242156847084</v>
      </c>
      <c r="N245" s="8">
        <f t="shared" si="35"/>
        <v>8.0166666666666657</v>
      </c>
      <c r="O245" s="22"/>
      <c r="P245" s="22"/>
      <c r="Q245" s="2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2:28" ht="29.25" customHeight="1" x14ac:dyDescent="0.25">
      <c r="B246" s="35">
        <v>210</v>
      </c>
      <c r="C246" s="44" t="s">
        <v>225</v>
      </c>
      <c r="D246" s="40" t="s">
        <v>381</v>
      </c>
      <c r="E246" s="41">
        <v>1</v>
      </c>
      <c r="F246" s="75">
        <v>3.36</v>
      </c>
      <c r="G246" s="83">
        <v>4.2</v>
      </c>
      <c r="H246" s="83">
        <v>4.41</v>
      </c>
      <c r="I246" s="11"/>
      <c r="J246" s="11"/>
      <c r="K246" s="8">
        <f t="shared" si="32"/>
        <v>3.99</v>
      </c>
      <c r="L246" s="6">
        <f t="shared" si="33"/>
        <v>0.5556077753235642</v>
      </c>
      <c r="M246" s="69">
        <f t="shared" si="34"/>
        <v>13.925006900339953</v>
      </c>
      <c r="N246" s="8">
        <f t="shared" si="35"/>
        <v>3.99</v>
      </c>
      <c r="O246" s="22"/>
      <c r="P246" s="22"/>
      <c r="Q246" s="2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2:28" ht="29.25" customHeight="1" x14ac:dyDescent="0.25">
      <c r="B247" s="35">
        <v>211</v>
      </c>
      <c r="C247" s="44" t="s">
        <v>226</v>
      </c>
      <c r="D247" s="40" t="s">
        <v>381</v>
      </c>
      <c r="E247" s="41">
        <v>1</v>
      </c>
      <c r="F247" s="75">
        <v>10.75</v>
      </c>
      <c r="G247" s="83">
        <v>11.55</v>
      </c>
      <c r="H247" s="83">
        <v>12.13</v>
      </c>
      <c r="I247" s="11"/>
      <c r="J247" s="11"/>
      <c r="K247" s="8">
        <f t="shared" si="32"/>
        <v>11.476666666666667</v>
      </c>
      <c r="L247" s="6">
        <f t="shared" si="33"/>
        <v>0.69291654139104941</v>
      </c>
      <c r="M247" s="69">
        <f t="shared" si="34"/>
        <v>6.037611455629242</v>
      </c>
      <c r="N247" s="8">
        <f t="shared" si="35"/>
        <v>11.476666666666667</v>
      </c>
      <c r="O247" s="22"/>
      <c r="P247" s="22"/>
      <c r="Q247" s="2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2:28" ht="29.25" customHeight="1" x14ac:dyDescent="0.25">
      <c r="B248" s="35">
        <v>212</v>
      </c>
      <c r="C248" s="44" t="s">
        <v>227</v>
      </c>
      <c r="D248" s="40" t="s">
        <v>381</v>
      </c>
      <c r="E248" s="41">
        <v>1</v>
      </c>
      <c r="F248" s="75">
        <v>2.91</v>
      </c>
      <c r="G248" s="83">
        <v>4.2</v>
      </c>
      <c r="H248" s="83">
        <v>4.41</v>
      </c>
      <c r="I248" s="11"/>
      <c r="J248" s="11"/>
      <c r="K248" s="8">
        <f t="shared" si="32"/>
        <v>3.84</v>
      </c>
      <c r="L248" s="6">
        <f t="shared" si="33"/>
        <v>0.81221918224085299</v>
      </c>
      <c r="M248" s="69">
        <f t="shared" si="34"/>
        <v>21.151541204188881</v>
      </c>
      <c r="N248" s="8">
        <f t="shared" si="35"/>
        <v>3.84</v>
      </c>
      <c r="O248" s="22"/>
      <c r="P248" s="22"/>
      <c r="Q248" s="2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2:28" ht="29.25" customHeight="1" x14ac:dyDescent="0.25">
      <c r="B249" s="35">
        <v>213</v>
      </c>
      <c r="C249" s="44" t="s">
        <v>228</v>
      </c>
      <c r="D249" s="40" t="s">
        <v>381</v>
      </c>
      <c r="E249" s="41">
        <v>1</v>
      </c>
      <c r="F249" s="75">
        <v>4.37</v>
      </c>
      <c r="G249" s="83">
        <v>3.15</v>
      </c>
      <c r="H249" s="83">
        <v>3.31</v>
      </c>
      <c r="I249" s="11"/>
      <c r="J249" s="11"/>
      <c r="K249" s="8">
        <f t="shared" si="32"/>
        <v>3.61</v>
      </c>
      <c r="L249" s="6">
        <f t="shared" si="33"/>
        <v>0.6630233781700311</v>
      </c>
      <c r="M249" s="69">
        <f t="shared" si="34"/>
        <v>18.366298564266788</v>
      </c>
      <c r="N249" s="8">
        <f t="shared" si="35"/>
        <v>3.61</v>
      </c>
      <c r="O249" s="22"/>
      <c r="P249" s="22"/>
      <c r="Q249" s="2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2:28" ht="29.25" customHeight="1" x14ac:dyDescent="0.25">
      <c r="B250" s="35">
        <v>214</v>
      </c>
      <c r="C250" s="44" t="s">
        <v>229</v>
      </c>
      <c r="D250" s="40" t="s">
        <v>381</v>
      </c>
      <c r="E250" s="41">
        <v>1</v>
      </c>
      <c r="F250" s="75">
        <v>4.1399999999999997</v>
      </c>
      <c r="G250" s="83">
        <v>4.2</v>
      </c>
      <c r="H250" s="83">
        <v>4.41</v>
      </c>
      <c r="I250" s="11"/>
      <c r="J250" s="11"/>
      <c r="K250" s="8">
        <f t="shared" si="32"/>
        <v>4.25</v>
      </c>
      <c r="L250" s="6">
        <f t="shared" si="33"/>
        <v>0.14177446878757843</v>
      </c>
      <c r="M250" s="69">
        <f t="shared" si="34"/>
        <v>3.3358698538253746</v>
      </c>
      <c r="N250" s="8">
        <f t="shared" si="35"/>
        <v>4.25</v>
      </c>
      <c r="O250" s="22"/>
      <c r="P250" s="22"/>
      <c r="Q250" s="2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2:28" ht="29.25" customHeight="1" x14ac:dyDescent="0.25">
      <c r="B251" s="35">
        <v>215</v>
      </c>
      <c r="C251" s="44" t="s">
        <v>230</v>
      </c>
      <c r="D251" s="40" t="s">
        <v>381</v>
      </c>
      <c r="E251" s="41">
        <v>1</v>
      </c>
      <c r="F251" s="75">
        <v>3.14</v>
      </c>
      <c r="G251" s="83">
        <v>3.57</v>
      </c>
      <c r="H251" s="83">
        <v>3.75</v>
      </c>
      <c r="I251" s="11"/>
      <c r="J251" s="11"/>
      <c r="K251" s="8">
        <f t="shared" si="32"/>
        <v>3.4866666666666668</v>
      </c>
      <c r="L251" s="6">
        <f t="shared" si="33"/>
        <v>0.31342197327777338</v>
      </c>
      <c r="M251" s="69">
        <f t="shared" si="34"/>
        <v>8.9891579333969425</v>
      </c>
      <c r="N251" s="8">
        <f t="shared" si="35"/>
        <v>3.4866666666666668</v>
      </c>
      <c r="O251" s="22"/>
      <c r="P251" s="22"/>
      <c r="Q251" s="2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2:28" ht="29.25" customHeight="1" x14ac:dyDescent="0.25">
      <c r="B252" s="35">
        <v>216</v>
      </c>
      <c r="C252" s="44" t="s">
        <v>231</v>
      </c>
      <c r="D252" s="40" t="s">
        <v>381</v>
      </c>
      <c r="E252" s="41">
        <v>1</v>
      </c>
      <c r="F252" s="75">
        <v>4.4800000000000004</v>
      </c>
      <c r="G252" s="83">
        <v>4.2</v>
      </c>
      <c r="H252" s="83">
        <v>4.41</v>
      </c>
      <c r="I252" s="11"/>
      <c r="J252" s="11"/>
      <c r="K252" s="8">
        <f t="shared" si="32"/>
        <v>4.3633333333333333</v>
      </c>
      <c r="L252" s="6">
        <f t="shared" si="33"/>
        <v>0.14571661996262938</v>
      </c>
      <c r="M252" s="69">
        <f t="shared" si="34"/>
        <v>3.339571122138183</v>
      </c>
      <c r="N252" s="8">
        <f t="shared" si="35"/>
        <v>4.3633333333333333</v>
      </c>
      <c r="O252" s="22"/>
      <c r="P252" s="22"/>
      <c r="Q252" s="2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2:28" ht="29.25" customHeight="1" x14ac:dyDescent="0.25">
      <c r="B253" s="35">
        <v>217</v>
      </c>
      <c r="C253" s="44" t="s">
        <v>232</v>
      </c>
      <c r="D253" s="40" t="s">
        <v>381</v>
      </c>
      <c r="E253" s="41">
        <v>1</v>
      </c>
      <c r="F253" s="75">
        <v>4.03</v>
      </c>
      <c r="G253" s="83">
        <v>6.3</v>
      </c>
      <c r="H253" s="83">
        <v>6.62</v>
      </c>
      <c r="I253" s="11"/>
      <c r="J253" s="11"/>
      <c r="K253" s="8">
        <f t="shared" si="32"/>
        <v>5.6499999999999995</v>
      </c>
      <c r="L253" s="6">
        <f t="shared" si="33"/>
        <v>1.4120552397126678</v>
      </c>
      <c r="M253" s="69">
        <f t="shared" si="34"/>
        <v>24.992128136507397</v>
      </c>
      <c r="N253" s="8">
        <f t="shared" si="35"/>
        <v>5.6499999999999995</v>
      </c>
      <c r="O253" s="22"/>
      <c r="P253" s="22"/>
      <c r="Q253" s="2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2:28" ht="29.25" customHeight="1" x14ac:dyDescent="0.25">
      <c r="B254" s="35">
        <v>218</v>
      </c>
      <c r="C254" s="44" t="s">
        <v>233</v>
      </c>
      <c r="D254" s="40" t="s">
        <v>381</v>
      </c>
      <c r="E254" s="41">
        <v>1</v>
      </c>
      <c r="F254" s="75">
        <v>6.61</v>
      </c>
      <c r="G254" s="83">
        <v>8.4</v>
      </c>
      <c r="H254" s="83">
        <v>8.82</v>
      </c>
      <c r="I254" s="11"/>
      <c r="J254" s="11"/>
      <c r="K254" s="8">
        <f t="shared" si="32"/>
        <v>7.9433333333333342</v>
      </c>
      <c r="L254" s="6">
        <f t="shared" si="33"/>
        <v>1.1736410581320564</v>
      </c>
      <c r="M254" s="69">
        <f t="shared" si="34"/>
        <v>14.77517068567423</v>
      </c>
      <c r="N254" s="8">
        <f t="shared" si="35"/>
        <v>7.9433333333333334</v>
      </c>
      <c r="O254" s="22"/>
      <c r="P254" s="22"/>
      <c r="Q254" s="2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2:28" ht="29.25" customHeight="1" x14ac:dyDescent="0.25">
      <c r="B255" s="35">
        <v>219</v>
      </c>
      <c r="C255" s="44" t="s">
        <v>234</v>
      </c>
      <c r="D255" s="40" t="s">
        <v>381</v>
      </c>
      <c r="E255" s="41">
        <v>1</v>
      </c>
      <c r="F255" s="75">
        <v>6.61</v>
      </c>
      <c r="G255" s="83">
        <v>7.35</v>
      </c>
      <c r="H255" s="83">
        <v>7.72</v>
      </c>
      <c r="I255" s="11"/>
      <c r="J255" s="11"/>
      <c r="K255" s="8">
        <f t="shared" si="32"/>
        <v>7.2266666666666666</v>
      </c>
      <c r="L255" s="6">
        <f t="shared" si="33"/>
        <v>0.56518433571121995</v>
      </c>
      <c r="M255" s="69">
        <f t="shared" si="34"/>
        <v>7.8208164535685425</v>
      </c>
      <c r="N255" s="8">
        <f t="shared" si="35"/>
        <v>7.2266666666666666</v>
      </c>
      <c r="O255" s="22"/>
      <c r="P255" s="22"/>
      <c r="Q255" s="2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2:28" ht="29.25" customHeight="1" x14ac:dyDescent="0.25">
      <c r="B256" s="35">
        <v>220</v>
      </c>
      <c r="C256" s="44" t="s">
        <v>346</v>
      </c>
      <c r="D256" s="40" t="s">
        <v>381</v>
      </c>
      <c r="E256" s="41">
        <v>1</v>
      </c>
      <c r="F256" s="75">
        <v>82.21</v>
      </c>
      <c r="G256" s="83">
        <v>78.75</v>
      </c>
      <c r="H256" s="83">
        <v>82.69</v>
      </c>
      <c r="I256" s="11"/>
      <c r="J256" s="11"/>
      <c r="K256" s="8">
        <f t="shared" si="32"/>
        <v>81.216666666666654</v>
      </c>
      <c r="L256" s="6">
        <f t="shared" si="33"/>
        <v>2.1496356280386975</v>
      </c>
      <c r="M256" s="69">
        <f t="shared" si="34"/>
        <v>2.6467912514328313</v>
      </c>
      <c r="N256" s="8">
        <f t="shared" si="35"/>
        <v>81.216666666666654</v>
      </c>
      <c r="O256" s="22"/>
      <c r="P256" s="22"/>
      <c r="Q256" s="2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2:28" ht="29.25" customHeight="1" x14ac:dyDescent="0.25">
      <c r="B257" s="35">
        <v>221</v>
      </c>
      <c r="C257" s="44" t="s">
        <v>235</v>
      </c>
      <c r="D257" s="40" t="s">
        <v>381</v>
      </c>
      <c r="E257" s="41">
        <v>1</v>
      </c>
      <c r="F257" s="75">
        <v>2.8</v>
      </c>
      <c r="G257" s="83">
        <v>3.15</v>
      </c>
      <c r="H257" s="83">
        <v>3.31</v>
      </c>
      <c r="I257" s="11"/>
      <c r="J257" s="11"/>
      <c r="K257" s="8">
        <f t="shared" si="32"/>
        <v>3.0866666666666664</v>
      </c>
      <c r="L257" s="6">
        <f t="shared" si="33"/>
        <v>0.26083200212652852</v>
      </c>
      <c r="M257" s="69">
        <f t="shared" si="34"/>
        <v>8.4502808464318093</v>
      </c>
      <c r="N257" s="8">
        <f t="shared" si="35"/>
        <v>3.0866666666666664</v>
      </c>
      <c r="O257" s="22"/>
      <c r="P257" s="22"/>
      <c r="Q257" s="2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2:28" ht="29.25" customHeight="1" x14ac:dyDescent="0.25">
      <c r="B258" s="35">
        <v>222</v>
      </c>
      <c r="C258" s="44" t="s">
        <v>236</v>
      </c>
      <c r="D258" s="40" t="s">
        <v>381</v>
      </c>
      <c r="E258" s="41">
        <v>1</v>
      </c>
      <c r="F258" s="75">
        <v>2.8</v>
      </c>
      <c r="G258" s="83">
        <v>4.2</v>
      </c>
      <c r="H258" s="83">
        <v>4.41</v>
      </c>
      <c r="I258" s="11"/>
      <c r="J258" s="11"/>
      <c r="K258" s="8">
        <f t="shared" si="32"/>
        <v>3.8033333333333332</v>
      </c>
      <c r="L258" s="6">
        <f t="shared" si="33"/>
        <v>0.87523330223051599</v>
      </c>
      <c r="M258" s="69">
        <f t="shared" si="34"/>
        <v>23.012269120872464</v>
      </c>
      <c r="N258" s="8">
        <f t="shared" si="35"/>
        <v>3.8033333333333332</v>
      </c>
      <c r="O258" s="22"/>
      <c r="P258" s="22"/>
      <c r="Q258" s="2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2:28" ht="29.25" customHeight="1" x14ac:dyDescent="0.25">
      <c r="B259" s="35">
        <v>223</v>
      </c>
      <c r="C259" s="44" t="s">
        <v>237</v>
      </c>
      <c r="D259" s="40" t="s">
        <v>381</v>
      </c>
      <c r="E259" s="41">
        <v>1</v>
      </c>
      <c r="F259" s="75">
        <v>8.51</v>
      </c>
      <c r="G259" s="83">
        <v>7.35</v>
      </c>
      <c r="H259" s="83">
        <v>7.72</v>
      </c>
      <c r="I259" s="11"/>
      <c r="J259" s="11"/>
      <c r="K259" s="8">
        <f t="shared" si="32"/>
        <v>7.8599999999999994</v>
      </c>
      <c r="L259" s="6">
        <f t="shared" si="33"/>
        <v>0.5925369186810221</v>
      </c>
      <c r="M259" s="69">
        <f t="shared" si="34"/>
        <v>7.5386376422521897</v>
      </c>
      <c r="N259" s="8">
        <f t="shared" si="35"/>
        <v>7.8599999999999994</v>
      </c>
      <c r="O259" s="22"/>
      <c r="P259" s="22"/>
      <c r="Q259" s="2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2:28" ht="29.25" customHeight="1" x14ac:dyDescent="0.25">
      <c r="B260" s="35">
        <v>224</v>
      </c>
      <c r="C260" s="44" t="s">
        <v>238</v>
      </c>
      <c r="D260" s="40" t="s">
        <v>381</v>
      </c>
      <c r="E260" s="41">
        <v>1</v>
      </c>
      <c r="F260" s="75">
        <v>8.74</v>
      </c>
      <c r="G260" s="83">
        <v>10.5</v>
      </c>
      <c r="H260" s="83">
        <v>11.03</v>
      </c>
      <c r="I260" s="11"/>
      <c r="J260" s="11"/>
      <c r="K260" s="8">
        <f t="shared" si="32"/>
        <v>10.090000000000002</v>
      </c>
      <c r="L260" s="6">
        <f t="shared" si="33"/>
        <v>1.1987910576910386</v>
      </c>
      <c r="M260" s="69">
        <f t="shared" si="34"/>
        <v>11.88098174123923</v>
      </c>
      <c r="N260" s="8">
        <f t="shared" si="35"/>
        <v>10.09</v>
      </c>
      <c r="O260" s="22"/>
      <c r="P260" s="22"/>
      <c r="Q260" s="2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2:28" ht="29.25" customHeight="1" x14ac:dyDescent="0.25">
      <c r="B261" s="35">
        <v>225</v>
      </c>
      <c r="C261" s="44" t="s">
        <v>239</v>
      </c>
      <c r="D261" s="40" t="s">
        <v>381</v>
      </c>
      <c r="E261" s="41">
        <v>1</v>
      </c>
      <c r="F261" s="75">
        <v>10.42</v>
      </c>
      <c r="G261" s="83">
        <v>9.4499999999999993</v>
      </c>
      <c r="H261" s="83">
        <v>9.92</v>
      </c>
      <c r="I261" s="11"/>
      <c r="J261" s="11"/>
      <c r="K261" s="8">
        <f t="shared" si="32"/>
        <v>9.93</v>
      </c>
      <c r="L261" s="6">
        <f t="shared" si="33"/>
        <v>0.48507731342539645</v>
      </c>
      <c r="M261" s="69">
        <f t="shared" si="34"/>
        <v>4.8849679096213139</v>
      </c>
      <c r="N261" s="8">
        <f t="shared" si="35"/>
        <v>9.93</v>
      </c>
      <c r="O261" s="22"/>
      <c r="P261" s="22"/>
      <c r="Q261" s="2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2:28" ht="29.25" customHeight="1" x14ac:dyDescent="0.25">
      <c r="B262" s="35">
        <v>226</v>
      </c>
      <c r="C262" s="44" t="s">
        <v>240</v>
      </c>
      <c r="D262" s="40" t="s">
        <v>381</v>
      </c>
      <c r="E262" s="41">
        <v>1</v>
      </c>
      <c r="F262" s="75">
        <v>10.75</v>
      </c>
      <c r="G262" s="83">
        <v>10.5</v>
      </c>
      <c r="H262" s="83">
        <v>11.03</v>
      </c>
      <c r="I262" s="11"/>
      <c r="J262" s="11"/>
      <c r="K262" s="8">
        <f t="shared" si="32"/>
        <v>10.76</v>
      </c>
      <c r="L262" s="6">
        <f t="shared" si="33"/>
        <v>0.26514147167125668</v>
      </c>
      <c r="M262" s="69">
        <f t="shared" si="34"/>
        <v>2.464140071294207</v>
      </c>
      <c r="N262" s="8">
        <f t="shared" si="35"/>
        <v>10.76</v>
      </c>
      <c r="O262" s="22"/>
      <c r="P262" s="22"/>
      <c r="Q262" s="2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2:28" ht="29.25" customHeight="1" x14ac:dyDescent="0.25">
      <c r="B263" s="35">
        <v>227</v>
      </c>
      <c r="C263" s="44" t="s">
        <v>241</v>
      </c>
      <c r="D263" s="40" t="s">
        <v>381</v>
      </c>
      <c r="E263" s="41">
        <v>1</v>
      </c>
      <c r="F263" s="75">
        <v>10.75</v>
      </c>
      <c r="G263" s="83">
        <v>10.5</v>
      </c>
      <c r="H263" s="83">
        <v>11.03</v>
      </c>
      <c r="I263" s="11"/>
      <c r="J263" s="11"/>
      <c r="K263" s="8">
        <f t="shared" si="32"/>
        <v>10.76</v>
      </c>
      <c r="L263" s="6">
        <f t="shared" si="33"/>
        <v>0.26514147167125668</v>
      </c>
      <c r="M263" s="69">
        <f t="shared" si="34"/>
        <v>2.464140071294207</v>
      </c>
      <c r="N263" s="8">
        <f t="shared" si="35"/>
        <v>10.76</v>
      </c>
      <c r="O263" s="22"/>
      <c r="P263" s="22"/>
      <c r="Q263" s="2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2:28" ht="29.25" customHeight="1" x14ac:dyDescent="0.25">
      <c r="B264" s="35">
        <v>228</v>
      </c>
      <c r="C264" s="44" t="s">
        <v>242</v>
      </c>
      <c r="D264" s="40" t="s">
        <v>381</v>
      </c>
      <c r="E264" s="41">
        <v>1</v>
      </c>
      <c r="F264" s="75">
        <v>10.75</v>
      </c>
      <c r="G264" s="83">
        <v>10.5</v>
      </c>
      <c r="H264" s="83">
        <v>11.03</v>
      </c>
      <c r="I264" s="11"/>
      <c r="J264" s="11"/>
      <c r="K264" s="8">
        <f t="shared" si="32"/>
        <v>10.76</v>
      </c>
      <c r="L264" s="6">
        <f t="shared" si="33"/>
        <v>0.26514147167125668</v>
      </c>
      <c r="M264" s="69">
        <f t="shared" si="34"/>
        <v>2.464140071294207</v>
      </c>
      <c r="N264" s="8">
        <f t="shared" si="35"/>
        <v>10.76</v>
      </c>
      <c r="O264" s="22"/>
      <c r="P264" s="22"/>
      <c r="Q264" s="2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2:28" ht="29.25" customHeight="1" x14ac:dyDescent="0.25">
      <c r="B265" s="35">
        <v>229</v>
      </c>
      <c r="C265" s="44" t="s">
        <v>243</v>
      </c>
      <c r="D265" s="40" t="s">
        <v>381</v>
      </c>
      <c r="E265" s="41">
        <v>1</v>
      </c>
      <c r="F265" s="75">
        <v>11.65</v>
      </c>
      <c r="G265" s="83">
        <v>11.55</v>
      </c>
      <c r="H265" s="83">
        <v>12.13</v>
      </c>
      <c r="I265" s="11"/>
      <c r="J265" s="11"/>
      <c r="K265" s="8">
        <f t="shared" si="32"/>
        <v>11.776666666666669</v>
      </c>
      <c r="L265" s="6">
        <f t="shared" si="33"/>
        <v>0.31005375877955971</v>
      </c>
      <c r="M265" s="69">
        <f t="shared" si="34"/>
        <v>2.6327802896650971</v>
      </c>
      <c r="N265" s="8">
        <f t="shared" si="35"/>
        <v>11.776666666666667</v>
      </c>
      <c r="O265" s="22"/>
      <c r="P265" s="22"/>
      <c r="Q265" s="2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2:28" ht="29.25" customHeight="1" x14ac:dyDescent="0.25">
      <c r="B266" s="35">
        <v>230</v>
      </c>
      <c r="C266" s="44" t="s">
        <v>244</v>
      </c>
      <c r="D266" s="40" t="s">
        <v>381</v>
      </c>
      <c r="E266" s="41">
        <v>1</v>
      </c>
      <c r="F266" s="75">
        <v>10.75</v>
      </c>
      <c r="G266" s="83">
        <v>10.5</v>
      </c>
      <c r="H266" s="83">
        <v>11.03</v>
      </c>
      <c r="I266" s="11"/>
      <c r="J266" s="11"/>
      <c r="K266" s="8">
        <f t="shared" si="32"/>
        <v>10.76</v>
      </c>
      <c r="L266" s="6">
        <f t="shared" si="33"/>
        <v>0.26514147167125668</v>
      </c>
      <c r="M266" s="69">
        <f t="shared" si="34"/>
        <v>2.464140071294207</v>
      </c>
      <c r="N266" s="8">
        <f t="shared" si="35"/>
        <v>10.76</v>
      </c>
      <c r="O266" s="22"/>
      <c r="P266" s="22"/>
      <c r="Q266" s="2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2:28" ht="29.25" customHeight="1" x14ac:dyDescent="0.25">
      <c r="B267" s="35">
        <v>231</v>
      </c>
      <c r="C267" s="44" t="s">
        <v>245</v>
      </c>
      <c r="D267" s="40" t="s">
        <v>381</v>
      </c>
      <c r="E267" s="41">
        <v>1</v>
      </c>
      <c r="F267" s="75">
        <v>4.59</v>
      </c>
      <c r="G267" s="83">
        <v>6.3</v>
      </c>
      <c r="H267" s="83">
        <v>6.62</v>
      </c>
      <c r="I267" s="11"/>
      <c r="J267" s="11"/>
      <c r="K267" s="8">
        <f t="shared" si="32"/>
        <v>5.8366666666666669</v>
      </c>
      <c r="L267" s="6">
        <f t="shared" si="33"/>
        <v>1.0914363624753087</v>
      </c>
      <c r="M267" s="69">
        <f t="shared" si="34"/>
        <v>18.699652126932758</v>
      </c>
      <c r="N267" s="8">
        <f t="shared" si="35"/>
        <v>5.8366666666666669</v>
      </c>
      <c r="O267" s="22"/>
      <c r="P267" s="22"/>
      <c r="Q267" s="2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2:28" ht="29.25" customHeight="1" x14ac:dyDescent="0.25">
      <c r="B268" s="35">
        <v>232</v>
      </c>
      <c r="C268" s="44" t="s">
        <v>246</v>
      </c>
      <c r="D268" s="40" t="s">
        <v>381</v>
      </c>
      <c r="E268" s="41">
        <v>1</v>
      </c>
      <c r="F268" s="75">
        <v>6.27</v>
      </c>
      <c r="G268" s="83">
        <v>8.4</v>
      </c>
      <c r="H268" s="83">
        <v>8.82</v>
      </c>
      <c r="I268" s="11"/>
      <c r="J268" s="11"/>
      <c r="K268" s="8">
        <f t="shared" si="32"/>
        <v>7.830000000000001</v>
      </c>
      <c r="L268" s="6">
        <f t="shared" si="33"/>
        <v>1.3672234638127012</v>
      </c>
      <c r="M268" s="69">
        <f t="shared" si="34"/>
        <v>17.461346919702439</v>
      </c>
      <c r="N268" s="8">
        <f t="shared" si="35"/>
        <v>7.83</v>
      </c>
      <c r="O268" s="22"/>
      <c r="P268" s="22"/>
      <c r="Q268" s="2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2:28" ht="29.25" customHeight="1" x14ac:dyDescent="0.25">
      <c r="B269" s="35">
        <v>233</v>
      </c>
      <c r="C269" s="44" t="s">
        <v>247</v>
      </c>
      <c r="D269" s="40" t="s">
        <v>381</v>
      </c>
      <c r="E269" s="41">
        <v>1</v>
      </c>
      <c r="F269" s="75">
        <v>10.75</v>
      </c>
      <c r="G269" s="83">
        <v>10.5</v>
      </c>
      <c r="H269" s="83">
        <v>11.03</v>
      </c>
      <c r="I269" s="11"/>
      <c r="J269" s="11"/>
      <c r="K269" s="8">
        <f t="shared" si="32"/>
        <v>10.76</v>
      </c>
      <c r="L269" s="6">
        <f t="shared" si="33"/>
        <v>0.26514147167125668</v>
      </c>
      <c r="M269" s="69">
        <f t="shared" si="34"/>
        <v>2.464140071294207</v>
      </c>
      <c r="N269" s="8">
        <f t="shared" si="35"/>
        <v>10.76</v>
      </c>
      <c r="O269" s="22"/>
      <c r="P269" s="22"/>
      <c r="Q269" s="2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2:28" ht="29.25" customHeight="1" x14ac:dyDescent="0.25">
      <c r="B270" s="35">
        <v>234</v>
      </c>
      <c r="C270" s="44" t="s">
        <v>248</v>
      </c>
      <c r="D270" s="40" t="s">
        <v>381</v>
      </c>
      <c r="E270" s="41">
        <v>1</v>
      </c>
      <c r="F270" s="75">
        <v>10.86</v>
      </c>
      <c r="G270" s="83">
        <v>10.5</v>
      </c>
      <c r="H270" s="83">
        <v>11.03</v>
      </c>
      <c r="I270" s="11"/>
      <c r="J270" s="11"/>
      <c r="K270" s="8">
        <f t="shared" si="32"/>
        <v>10.796666666666667</v>
      </c>
      <c r="L270" s="6">
        <f t="shared" si="33"/>
        <v>0.2706165799305969</v>
      </c>
      <c r="M270" s="69">
        <f t="shared" si="34"/>
        <v>2.5064826791966368</v>
      </c>
      <c r="N270" s="8">
        <f t="shared" si="35"/>
        <v>10.796666666666667</v>
      </c>
      <c r="O270" s="22"/>
      <c r="P270" s="22"/>
      <c r="Q270" s="2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2:28" ht="29.25" customHeight="1" x14ac:dyDescent="0.25">
      <c r="B271" s="35">
        <v>235</v>
      </c>
      <c r="C271" s="44" t="s">
        <v>249</v>
      </c>
      <c r="D271" s="40" t="s">
        <v>381</v>
      </c>
      <c r="E271" s="41">
        <v>1</v>
      </c>
      <c r="F271" s="75">
        <v>4.1399999999999997</v>
      </c>
      <c r="G271" s="83">
        <v>4.2</v>
      </c>
      <c r="H271" s="83">
        <v>4.41</v>
      </c>
      <c r="I271" s="11"/>
      <c r="J271" s="11"/>
      <c r="K271" s="8">
        <f t="shared" si="32"/>
        <v>4.25</v>
      </c>
      <c r="L271" s="6">
        <f t="shared" si="33"/>
        <v>0.14177446878757843</v>
      </c>
      <c r="M271" s="69">
        <f t="shared" si="34"/>
        <v>3.3358698538253746</v>
      </c>
      <c r="N271" s="8">
        <f t="shared" si="35"/>
        <v>4.25</v>
      </c>
      <c r="O271" s="22"/>
      <c r="P271" s="22"/>
      <c r="Q271" s="2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2:28" ht="29.25" customHeight="1" x14ac:dyDescent="0.25">
      <c r="B272" s="35">
        <v>236</v>
      </c>
      <c r="C272" s="44" t="s">
        <v>250</v>
      </c>
      <c r="D272" s="40" t="s">
        <v>381</v>
      </c>
      <c r="E272" s="41">
        <v>1</v>
      </c>
      <c r="F272" s="75">
        <v>10.75</v>
      </c>
      <c r="G272" s="83">
        <v>10.5</v>
      </c>
      <c r="H272" s="83">
        <v>11.03</v>
      </c>
      <c r="I272" s="11"/>
      <c r="J272" s="11"/>
      <c r="K272" s="8">
        <f t="shared" si="32"/>
        <v>10.76</v>
      </c>
      <c r="L272" s="6">
        <f t="shared" si="33"/>
        <v>0.26514147167125668</v>
      </c>
      <c r="M272" s="69">
        <f t="shared" si="34"/>
        <v>2.464140071294207</v>
      </c>
      <c r="N272" s="8">
        <f t="shared" si="35"/>
        <v>10.76</v>
      </c>
      <c r="O272" s="22"/>
      <c r="P272" s="22"/>
      <c r="Q272" s="2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2:28" ht="29.25" customHeight="1" x14ac:dyDescent="0.25">
      <c r="B273" s="35">
        <v>237</v>
      </c>
      <c r="C273" s="44" t="s">
        <v>251</v>
      </c>
      <c r="D273" s="40" t="s">
        <v>381</v>
      </c>
      <c r="E273" s="41">
        <v>1</v>
      </c>
      <c r="F273" s="75">
        <v>8.9600000000000009</v>
      </c>
      <c r="G273" s="83">
        <v>11.55</v>
      </c>
      <c r="H273" s="83">
        <v>12.13</v>
      </c>
      <c r="I273" s="11"/>
      <c r="J273" s="11"/>
      <c r="K273" s="8">
        <f t="shared" si="32"/>
        <v>10.88</v>
      </c>
      <c r="L273" s="6">
        <f t="shared" si="33"/>
        <v>1.6878684782885187</v>
      </c>
      <c r="M273" s="69">
        <f t="shared" si="34"/>
        <v>15.513497043093002</v>
      </c>
      <c r="N273" s="8">
        <f t="shared" si="35"/>
        <v>10.879999999999999</v>
      </c>
      <c r="O273" s="22"/>
      <c r="P273" s="22"/>
      <c r="Q273" s="2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2:28" ht="29.25" customHeight="1" x14ac:dyDescent="0.25">
      <c r="B274" s="35">
        <v>238</v>
      </c>
      <c r="C274" s="44" t="s">
        <v>252</v>
      </c>
      <c r="D274" s="40" t="s">
        <v>381</v>
      </c>
      <c r="E274" s="41">
        <v>1</v>
      </c>
      <c r="F274" s="75">
        <v>7.73</v>
      </c>
      <c r="G274" s="83">
        <v>11.55</v>
      </c>
      <c r="H274" s="83">
        <v>12.13</v>
      </c>
      <c r="I274" s="11"/>
      <c r="J274" s="11"/>
      <c r="K274" s="8">
        <f t="shared" si="32"/>
        <v>10.47</v>
      </c>
      <c r="L274" s="6">
        <f t="shared" si="33"/>
        <v>2.3905647868233983</v>
      </c>
      <c r="M274" s="69">
        <f t="shared" si="34"/>
        <v>22.832519453900652</v>
      </c>
      <c r="N274" s="8">
        <f t="shared" si="35"/>
        <v>10.47</v>
      </c>
      <c r="O274" s="22"/>
      <c r="P274" s="22"/>
      <c r="Q274" s="2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2:28" ht="29.25" customHeight="1" x14ac:dyDescent="0.25">
      <c r="B275" s="35">
        <v>239</v>
      </c>
      <c r="C275" s="44" t="s">
        <v>253</v>
      </c>
      <c r="D275" s="40" t="s">
        <v>381</v>
      </c>
      <c r="E275" s="41">
        <v>1</v>
      </c>
      <c r="F275" s="75">
        <v>6.94</v>
      </c>
      <c r="G275" s="83">
        <v>10.5</v>
      </c>
      <c r="H275" s="83">
        <v>11.03</v>
      </c>
      <c r="I275" s="11"/>
      <c r="J275" s="11"/>
      <c r="K275" s="8">
        <f t="shared" si="32"/>
        <v>9.49</v>
      </c>
      <c r="L275" s="6">
        <f t="shared" si="33"/>
        <v>2.2242077241121159</v>
      </c>
      <c r="M275" s="69">
        <f t="shared" si="34"/>
        <v>23.437383815723035</v>
      </c>
      <c r="N275" s="8">
        <f t="shared" si="35"/>
        <v>9.4899999999999984</v>
      </c>
      <c r="O275" s="22"/>
      <c r="P275" s="22"/>
      <c r="Q275" s="2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2:28" ht="29.25" customHeight="1" x14ac:dyDescent="0.25">
      <c r="B276" s="35">
        <v>240</v>
      </c>
      <c r="C276" s="44" t="s">
        <v>254</v>
      </c>
      <c r="D276" s="40" t="s">
        <v>381</v>
      </c>
      <c r="E276" s="41">
        <v>1</v>
      </c>
      <c r="F276" s="75">
        <v>4.26</v>
      </c>
      <c r="G276" s="83">
        <v>6.3</v>
      </c>
      <c r="H276" s="83">
        <v>6.62</v>
      </c>
      <c r="I276" s="11"/>
      <c r="J276" s="11"/>
      <c r="K276" s="8">
        <f t="shared" si="32"/>
        <v>5.7266666666666666</v>
      </c>
      <c r="L276" s="6">
        <f t="shared" si="33"/>
        <v>1.2802083163818823</v>
      </c>
      <c r="M276" s="69">
        <f t="shared" si="34"/>
        <v>22.35520924997466</v>
      </c>
      <c r="N276" s="8">
        <f t="shared" si="35"/>
        <v>5.7266666666666666</v>
      </c>
      <c r="O276" s="22"/>
      <c r="P276" s="22"/>
      <c r="Q276" s="2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2:28" ht="29.25" customHeight="1" x14ac:dyDescent="0.25">
      <c r="B277" s="35">
        <v>241</v>
      </c>
      <c r="C277" s="44" t="s">
        <v>255</v>
      </c>
      <c r="D277" s="40" t="s">
        <v>381</v>
      </c>
      <c r="E277" s="41">
        <v>1</v>
      </c>
      <c r="F277" s="75">
        <v>9.74</v>
      </c>
      <c r="G277" s="83">
        <v>10.5</v>
      </c>
      <c r="H277" s="83">
        <v>11.03</v>
      </c>
      <c r="I277" s="11"/>
      <c r="J277" s="11"/>
      <c r="K277" s="8">
        <f t="shared" si="32"/>
        <v>10.423333333333334</v>
      </c>
      <c r="L277" s="6">
        <f t="shared" si="33"/>
        <v>0.64840830757581502</v>
      </c>
      <c r="M277" s="69">
        <f t="shared" si="34"/>
        <v>6.2207384801005592</v>
      </c>
      <c r="N277" s="8">
        <f t="shared" si="35"/>
        <v>10.423333333333334</v>
      </c>
      <c r="O277" s="22"/>
      <c r="P277" s="22"/>
      <c r="Q277" s="2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2:28" ht="29.25" customHeight="1" x14ac:dyDescent="0.25">
      <c r="B278" s="35">
        <v>242</v>
      </c>
      <c r="C278" s="44" t="s">
        <v>256</v>
      </c>
      <c r="D278" s="40" t="s">
        <v>381</v>
      </c>
      <c r="E278" s="41">
        <v>1</v>
      </c>
      <c r="F278" s="75">
        <v>14.67</v>
      </c>
      <c r="G278" s="83">
        <v>15.75</v>
      </c>
      <c r="H278" s="83">
        <v>16.54</v>
      </c>
      <c r="I278" s="11"/>
      <c r="J278" s="11"/>
      <c r="K278" s="8">
        <f t="shared" si="32"/>
        <v>15.653333333333334</v>
      </c>
      <c r="L278" s="6">
        <f t="shared" si="33"/>
        <v>0.93874029067326847</v>
      </c>
      <c r="M278" s="69">
        <f t="shared" si="34"/>
        <v>5.9970631857321237</v>
      </c>
      <c r="N278" s="8">
        <f t="shared" si="35"/>
        <v>15.653333333333332</v>
      </c>
      <c r="O278" s="22"/>
      <c r="P278" s="22"/>
      <c r="Q278" s="2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2:28" ht="29.25" customHeight="1" x14ac:dyDescent="0.25">
      <c r="B279" s="35">
        <v>243</v>
      </c>
      <c r="C279" s="44" t="s">
        <v>257</v>
      </c>
      <c r="D279" s="40" t="s">
        <v>381</v>
      </c>
      <c r="E279" s="41">
        <v>1</v>
      </c>
      <c r="F279" s="75">
        <v>9.52</v>
      </c>
      <c r="G279" s="83">
        <v>11.55</v>
      </c>
      <c r="H279" s="83">
        <v>12.13</v>
      </c>
      <c r="I279" s="11"/>
      <c r="J279" s="11"/>
      <c r="K279" s="8">
        <f t="shared" si="32"/>
        <v>11.066666666666668</v>
      </c>
      <c r="L279" s="6">
        <f t="shared" si="33"/>
        <v>1.3704865316132571</v>
      </c>
      <c r="M279" s="69">
        <f t="shared" si="34"/>
        <v>12.383914442288466</v>
      </c>
      <c r="N279" s="8">
        <f t="shared" si="35"/>
        <v>11.066666666666666</v>
      </c>
      <c r="O279" s="22"/>
      <c r="P279" s="22"/>
      <c r="Q279" s="2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2:28" ht="29.25" customHeight="1" x14ac:dyDescent="0.25">
      <c r="B280" s="35">
        <v>244</v>
      </c>
      <c r="C280" s="44" t="s">
        <v>258</v>
      </c>
      <c r="D280" s="40" t="s">
        <v>381</v>
      </c>
      <c r="E280" s="41">
        <v>1</v>
      </c>
      <c r="F280" s="75">
        <v>5.82</v>
      </c>
      <c r="G280" s="83">
        <v>9.4499999999999993</v>
      </c>
      <c r="H280" s="83">
        <v>9.92</v>
      </c>
      <c r="I280" s="11"/>
      <c r="J280" s="11"/>
      <c r="K280" s="8">
        <f t="shared" si="32"/>
        <v>8.3966666666666665</v>
      </c>
      <c r="L280" s="6">
        <f t="shared" si="33"/>
        <v>2.2437988620492106</v>
      </c>
      <c r="M280" s="69">
        <f t="shared" si="34"/>
        <v>26.722495379704768</v>
      </c>
      <c r="N280" s="8">
        <f t="shared" si="35"/>
        <v>8.3966666666666647</v>
      </c>
      <c r="O280" s="22"/>
      <c r="P280" s="22"/>
      <c r="Q280" s="2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2:28" ht="29.25" customHeight="1" x14ac:dyDescent="0.25">
      <c r="B281" s="35">
        <v>245</v>
      </c>
      <c r="C281" s="44" t="s">
        <v>259</v>
      </c>
      <c r="D281" s="40" t="s">
        <v>381</v>
      </c>
      <c r="E281" s="41">
        <v>1</v>
      </c>
      <c r="F281" s="75">
        <v>9.74</v>
      </c>
      <c r="G281" s="83">
        <v>10.5</v>
      </c>
      <c r="H281" s="83">
        <v>11.03</v>
      </c>
      <c r="I281" s="11"/>
      <c r="J281" s="11"/>
      <c r="K281" s="8">
        <f t="shared" si="32"/>
        <v>10.423333333333334</v>
      </c>
      <c r="L281" s="6">
        <f t="shared" si="33"/>
        <v>0.64840830757581502</v>
      </c>
      <c r="M281" s="69">
        <f t="shared" si="34"/>
        <v>6.2207384801005592</v>
      </c>
      <c r="N281" s="8">
        <f t="shared" si="35"/>
        <v>10.423333333333334</v>
      </c>
      <c r="O281" s="22"/>
      <c r="P281" s="22"/>
      <c r="Q281" s="2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2:28" ht="29.25" customHeight="1" x14ac:dyDescent="0.25">
      <c r="B282" s="35">
        <v>246</v>
      </c>
      <c r="C282" s="44" t="s">
        <v>260</v>
      </c>
      <c r="D282" s="40" t="s">
        <v>381</v>
      </c>
      <c r="E282" s="41">
        <v>1</v>
      </c>
      <c r="F282" s="75">
        <v>7.73</v>
      </c>
      <c r="G282" s="83">
        <v>10.5</v>
      </c>
      <c r="H282" s="83">
        <v>11.03</v>
      </c>
      <c r="I282" s="11"/>
      <c r="J282" s="11"/>
      <c r="K282" s="8">
        <f t="shared" si="32"/>
        <v>9.7533333333333321</v>
      </c>
      <c r="L282" s="6">
        <f t="shared" si="33"/>
        <v>1.7721832109952209</v>
      </c>
      <c r="M282" s="69">
        <f t="shared" si="34"/>
        <v>18.170026086758931</v>
      </c>
      <c r="N282" s="8">
        <f t="shared" si="35"/>
        <v>9.7533333333333321</v>
      </c>
      <c r="O282" s="22"/>
      <c r="P282" s="22"/>
      <c r="Q282" s="2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2:28" ht="29.25" customHeight="1" x14ac:dyDescent="0.25">
      <c r="B283" s="35">
        <v>247</v>
      </c>
      <c r="C283" s="44" t="s">
        <v>261</v>
      </c>
      <c r="D283" s="40" t="s">
        <v>381</v>
      </c>
      <c r="E283" s="41">
        <v>1</v>
      </c>
      <c r="F283" s="75">
        <v>9.74</v>
      </c>
      <c r="G283" s="83">
        <v>10.5</v>
      </c>
      <c r="H283" s="83">
        <v>11.03</v>
      </c>
      <c r="I283" s="11"/>
      <c r="J283" s="11"/>
      <c r="K283" s="8">
        <f t="shared" si="32"/>
        <v>10.423333333333334</v>
      </c>
      <c r="L283" s="6">
        <f t="shared" si="33"/>
        <v>0.64840830757581502</v>
      </c>
      <c r="M283" s="69">
        <f t="shared" si="34"/>
        <v>6.2207384801005592</v>
      </c>
      <c r="N283" s="8">
        <f t="shared" si="35"/>
        <v>10.423333333333334</v>
      </c>
      <c r="O283" s="22"/>
      <c r="P283" s="22"/>
      <c r="Q283" s="2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2:28" ht="29.25" customHeight="1" x14ac:dyDescent="0.25">
      <c r="B284" s="35">
        <v>248</v>
      </c>
      <c r="C284" s="44" t="s">
        <v>262</v>
      </c>
      <c r="D284" s="40" t="s">
        <v>381</v>
      </c>
      <c r="E284" s="41">
        <v>1</v>
      </c>
      <c r="F284" s="75">
        <v>4.93</v>
      </c>
      <c r="G284" s="83">
        <v>7.35</v>
      </c>
      <c r="H284" s="83">
        <v>7.72</v>
      </c>
      <c r="I284" s="11"/>
      <c r="J284" s="11"/>
      <c r="K284" s="8">
        <f t="shared" si="32"/>
        <v>6.666666666666667</v>
      </c>
      <c r="L284" s="6">
        <f t="shared" si="33"/>
        <v>1.5153327467369446</v>
      </c>
      <c r="M284" s="69">
        <f t="shared" si="34"/>
        <v>22.729991201054169</v>
      </c>
      <c r="N284" s="8">
        <f t="shared" si="35"/>
        <v>6.6666666666666661</v>
      </c>
      <c r="O284" s="22"/>
      <c r="P284" s="22"/>
      <c r="Q284" s="2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2:28" ht="29.25" customHeight="1" x14ac:dyDescent="0.25">
      <c r="B285" s="35">
        <v>249</v>
      </c>
      <c r="C285" s="44" t="s">
        <v>263</v>
      </c>
      <c r="D285" s="40" t="s">
        <v>381</v>
      </c>
      <c r="E285" s="41">
        <v>1</v>
      </c>
      <c r="F285" s="75">
        <v>11.76</v>
      </c>
      <c r="G285" s="83">
        <v>12.6</v>
      </c>
      <c r="H285" s="83">
        <v>13.23</v>
      </c>
      <c r="I285" s="11"/>
      <c r="J285" s="11"/>
      <c r="K285" s="8">
        <f t="shared" si="32"/>
        <v>12.530000000000001</v>
      </c>
      <c r="L285" s="6">
        <f t="shared" si="33"/>
        <v>0.73749576269969208</v>
      </c>
      <c r="M285" s="69">
        <f t="shared" si="34"/>
        <v>5.8858400853925943</v>
      </c>
      <c r="N285" s="8">
        <f t="shared" si="35"/>
        <v>12.530000000000001</v>
      </c>
      <c r="O285" s="22"/>
      <c r="P285" s="22"/>
      <c r="Q285" s="2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2:28" ht="29.25" customHeight="1" x14ac:dyDescent="0.25">
      <c r="B286" s="35">
        <v>250</v>
      </c>
      <c r="C286" s="44" t="s">
        <v>264</v>
      </c>
      <c r="D286" s="40" t="s">
        <v>381</v>
      </c>
      <c r="E286" s="41">
        <v>1</v>
      </c>
      <c r="F286" s="75">
        <v>3.14</v>
      </c>
      <c r="G286" s="83">
        <v>4.2</v>
      </c>
      <c r="H286" s="83">
        <v>4.41</v>
      </c>
      <c r="I286" s="11"/>
      <c r="J286" s="11"/>
      <c r="K286" s="8">
        <f t="shared" si="32"/>
        <v>3.9166666666666665</v>
      </c>
      <c r="L286" s="6">
        <f t="shared" si="33"/>
        <v>0.68075937990844704</v>
      </c>
      <c r="M286" s="69">
        <f t="shared" si="34"/>
        <v>17.381090550853965</v>
      </c>
      <c r="N286" s="8">
        <f t="shared" si="35"/>
        <v>3.9166666666666665</v>
      </c>
      <c r="O286" s="22"/>
      <c r="P286" s="22"/>
      <c r="Q286" s="2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2:28" ht="29.25" customHeight="1" x14ac:dyDescent="0.25">
      <c r="B287" s="35">
        <v>251</v>
      </c>
      <c r="C287" s="44" t="s">
        <v>265</v>
      </c>
      <c r="D287" s="40" t="s">
        <v>381</v>
      </c>
      <c r="E287" s="41">
        <v>1</v>
      </c>
      <c r="F287" s="75">
        <v>6.5</v>
      </c>
      <c r="G287" s="83">
        <v>4.2</v>
      </c>
      <c r="H287" s="83">
        <v>4.41</v>
      </c>
      <c r="I287" s="11"/>
      <c r="J287" s="11"/>
      <c r="K287" s="8">
        <f t="shared" si="32"/>
        <v>5.0366666666666662</v>
      </c>
      <c r="L287" s="6">
        <f t="shared" si="33"/>
        <v>1.2716262553648903</v>
      </c>
      <c r="M287" s="69">
        <f t="shared" si="34"/>
        <v>25.247377671043491</v>
      </c>
      <c r="N287" s="8">
        <f t="shared" si="35"/>
        <v>5.0366666666666662</v>
      </c>
      <c r="O287" s="22"/>
      <c r="P287" s="22"/>
      <c r="Q287" s="2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2:28" ht="29.25" customHeight="1" x14ac:dyDescent="0.25">
      <c r="B288" s="35">
        <v>252</v>
      </c>
      <c r="C288" s="44" t="s">
        <v>266</v>
      </c>
      <c r="D288" s="40" t="s">
        <v>381</v>
      </c>
      <c r="E288" s="41">
        <v>1</v>
      </c>
      <c r="F288" s="75">
        <v>3.14</v>
      </c>
      <c r="G288" s="83">
        <v>3.57</v>
      </c>
      <c r="H288" s="83">
        <v>3.75</v>
      </c>
      <c r="I288" s="11"/>
      <c r="J288" s="11"/>
      <c r="K288" s="8">
        <f t="shared" si="32"/>
        <v>3.4866666666666668</v>
      </c>
      <c r="L288" s="6">
        <f t="shared" si="33"/>
        <v>0.31342197327777338</v>
      </c>
      <c r="M288" s="69">
        <f t="shared" si="34"/>
        <v>8.9891579333969425</v>
      </c>
      <c r="N288" s="8">
        <f t="shared" si="35"/>
        <v>3.4866666666666668</v>
      </c>
      <c r="O288" s="22"/>
      <c r="P288" s="22"/>
      <c r="Q288" s="2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2:28" ht="29.25" customHeight="1" x14ac:dyDescent="0.25">
      <c r="B289" s="35">
        <v>253</v>
      </c>
      <c r="C289" s="44" t="s">
        <v>267</v>
      </c>
      <c r="D289" s="40" t="s">
        <v>381</v>
      </c>
      <c r="E289" s="41">
        <v>1</v>
      </c>
      <c r="F289" s="75">
        <v>6.72</v>
      </c>
      <c r="G289" s="83">
        <v>8.4</v>
      </c>
      <c r="H289" s="83">
        <v>8.82</v>
      </c>
      <c r="I289" s="11"/>
      <c r="J289" s="11"/>
      <c r="K289" s="8">
        <f t="shared" si="32"/>
        <v>7.98</v>
      </c>
      <c r="L289" s="6">
        <f t="shared" si="33"/>
        <v>1.1112155506471284</v>
      </c>
      <c r="M289" s="69">
        <f t="shared" si="34"/>
        <v>13.925006900339953</v>
      </c>
      <c r="N289" s="8">
        <f t="shared" si="35"/>
        <v>7.98</v>
      </c>
      <c r="O289" s="22"/>
      <c r="P289" s="22"/>
      <c r="Q289" s="2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2:28" ht="29.25" customHeight="1" x14ac:dyDescent="0.25">
      <c r="B290" s="35">
        <v>254</v>
      </c>
      <c r="C290" s="44" t="s">
        <v>268</v>
      </c>
      <c r="D290" s="40" t="s">
        <v>381</v>
      </c>
      <c r="E290" s="41">
        <v>1</v>
      </c>
      <c r="F290" s="75">
        <v>3.14</v>
      </c>
      <c r="G290" s="83">
        <v>3.78</v>
      </c>
      <c r="H290" s="83">
        <v>3.97</v>
      </c>
      <c r="I290" s="11"/>
      <c r="J290" s="11"/>
      <c r="K290" s="8">
        <f t="shared" ref="K290:K364" si="36">AVERAGE(F290:J290)</f>
        <v>3.6300000000000003</v>
      </c>
      <c r="L290" s="6">
        <f t="shared" ref="L290:L364" si="37">SQRT((SUM(IF(F290&gt;0,POWER(F290-K290,2),0),IF(G290&gt;0,POWER(G290-K290,2),0),IF(H290&gt;0,POWER(H290-K290,2),0),IF(I290&gt;0,POWER(I290-K290,2),0),IF(J290&gt;0,POWER(J290-K290,2),0),))/(COUNTA(F290:J290)-1))</f>
        <v>0.434856298103178</v>
      </c>
      <c r="M290" s="69">
        <f t="shared" ref="M290:M364" si="38">L290/K290*100</f>
        <v>11.979512344440165</v>
      </c>
      <c r="N290" s="8">
        <f t="shared" ref="N290:N364" si="39">((E290/COUNTA(F290:J290))*(SUM(F290:J290)))</f>
        <v>3.63</v>
      </c>
      <c r="O290" s="22"/>
      <c r="P290" s="22"/>
      <c r="Q290" s="2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2:28" ht="29.25" customHeight="1" x14ac:dyDescent="0.25">
      <c r="B291" s="35">
        <v>255</v>
      </c>
      <c r="C291" s="44" t="s">
        <v>269</v>
      </c>
      <c r="D291" s="40" t="s">
        <v>381</v>
      </c>
      <c r="E291" s="41">
        <v>1</v>
      </c>
      <c r="F291" s="75">
        <v>6.5</v>
      </c>
      <c r="G291" s="83">
        <v>8.4</v>
      </c>
      <c r="H291" s="83">
        <v>8.82</v>
      </c>
      <c r="I291" s="11"/>
      <c r="J291" s="11"/>
      <c r="K291" s="8">
        <f t="shared" si="36"/>
        <v>7.9066666666666663</v>
      </c>
      <c r="L291" s="6">
        <f t="shared" si="37"/>
        <v>1.2361769021193261</v>
      </c>
      <c r="M291" s="69">
        <f t="shared" si="38"/>
        <v>15.634615119553027</v>
      </c>
      <c r="N291" s="8">
        <f t="shared" si="39"/>
        <v>7.9066666666666663</v>
      </c>
      <c r="O291" s="22"/>
      <c r="P291" s="22"/>
      <c r="Q291" s="2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2:28" ht="29.25" customHeight="1" x14ac:dyDescent="0.25">
      <c r="B292" s="35">
        <v>256</v>
      </c>
      <c r="C292" s="44" t="s">
        <v>270</v>
      </c>
      <c r="D292" s="40" t="s">
        <v>381</v>
      </c>
      <c r="E292" s="41">
        <v>1</v>
      </c>
      <c r="F292" s="75">
        <v>6.5</v>
      </c>
      <c r="G292" s="83">
        <v>8.4</v>
      </c>
      <c r="H292" s="83">
        <v>8.82</v>
      </c>
      <c r="I292" s="11"/>
      <c r="J292" s="11"/>
      <c r="K292" s="8">
        <f t="shared" si="36"/>
        <v>7.9066666666666663</v>
      </c>
      <c r="L292" s="6">
        <f t="shared" si="37"/>
        <v>1.2361769021193261</v>
      </c>
      <c r="M292" s="69">
        <f t="shared" si="38"/>
        <v>15.634615119553027</v>
      </c>
      <c r="N292" s="8">
        <f t="shared" si="39"/>
        <v>7.9066666666666663</v>
      </c>
      <c r="O292" s="22"/>
      <c r="P292" s="22"/>
      <c r="Q292" s="2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2:28" ht="29.25" customHeight="1" x14ac:dyDescent="0.25">
      <c r="B293" s="35">
        <v>257</v>
      </c>
      <c r="C293" s="44" t="s">
        <v>271</v>
      </c>
      <c r="D293" s="40" t="s">
        <v>381</v>
      </c>
      <c r="E293" s="41">
        <v>1</v>
      </c>
      <c r="F293" s="75">
        <v>2.91</v>
      </c>
      <c r="G293" s="83">
        <v>4.2</v>
      </c>
      <c r="H293" s="83">
        <v>4.41</v>
      </c>
      <c r="I293" s="11"/>
      <c r="J293" s="11"/>
      <c r="K293" s="8">
        <f t="shared" si="36"/>
        <v>3.84</v>
      </c>
      <c r="L293" s="6">
        <f t="shared" si="37"/>
        <v>0.81221918224085299</v>
      </c>
      <c r="M293" s="69">
        <f t="shared" si="38"/>
        <v>21.151541204188881</v>
      </c>
      <c r="N293" s="8">
        <f t="shared" si="39"/>
        <v>3.84</v>
      </c>
      <c r="O293" s="22"/>
      <c r="P293" s="22"/>
      <c r="Q293" s="2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2:28" ht="29.25" customHeight="1" x14ac:dyDescent="0.25">
      <c r="B294" s="35">
        <v>258</v>
      </c>
      <c r="C294" s="44" t="s">
        <v>272</v>
      </c>
      <c r="D294" s="40" t="s">
        <v>381</v>
      </c>
      <c r="E294" s="41">
        <v>1</v>
      </c>
      <c r="F294" s="75">
        <v>9.6300000000000008</v>
      </c>
      <c r="G294" s="83">
        <v>10.5</v>
      </c>
      <c r="H294" s="83">
        <v>11.03</v>
      </c>
      <c r="I294" s="11"/>
      <c r="J294" s="11"/>
      <c r="K294" s="8">
        <f t="shared" si="36"/>
        <v>10.386666666666668</v>
      </c>
      <c r="L294" s="6">
        <f t="shared" si="37"/>
        <v>0.70684746114938568</v>
      </c>
      <c r="M294" s="69">
        <f t="shared" si="38"/>
        <v>6.8053349918105157</v>
      </c>
      <c r="N294" s="8">
        <f t="shared" si="39"/>
        <v>10.386666666666667</v>
      </c>
      <c r="O294" s="22"/>
      <c r="P294" s="22"/>
      <c r="Q294" s="2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2:28" ht="29.25" customHeight="1" x14ac:dyDescent="0.25">
      <c r="B295" s="35">
        <v>259</v>
      </c>
      <c r="C295" s="44" t="s">
        <v>273</v>
      </c>
      <c r="D295" s="40" t="s">
        <v>381</v>
      </c>
      <c r="E295" s="41">
        <v>1</v>
      </c>
      <c r="F295" s="75">
        <v>5.04</v>
      </c>
      <c r="G295" s="83">
        <v>6.3</v>
      </c>
      <c r="H295" s="83">
        <v>6.62</v>
      </c>
      <c r="I295" s="11"/>
      <c r="J295" s="11"/>
      <c r="K295" s="8">
        <f t="shared" si="36"/>
        <v>5.9866666666666672</v>
      </c>
      <c r="L295" s="6">
        <f t="shared" si="37"/>
        <v>0.83530433575633578</v>
      </c>
      <c r="M295" s="69">
        <f t="shared" si="38"/>
        <v>13.952745029337457</v>
      </c>
      <c r="N295" s="8">
        <f t="shared" si="39"/>
        <v>5.9866666666666664</v>
      </c>
      <c r="O295" s="22"/>
      <c r="P295" s="22"/>
      <c r="Q295" s="2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2:28" ht="29.25" customHeight="1" x14ac:dyDescent="0.25">
      <c r="B296" s="35">
        <v>260</v>
      </c>
      <c r="C296" s="44" t="s">
        <v>274</v>
      </c>
      <c r="D296" s="40" t="s">
        <v>381</v>
      </c>
      <c r="E296" s="41">
        <v>1</v>
      </c>
      <c r="F296" s="75">
        <v>3.36</v>
      </c>
      <c r="G296" s="83">
        <v>4.2</v>
      </c>
      <c r="H296" s="83">
        <v>4.41</v>
      </c>
      <c r="I296" s="11"/>
      <c r="J296" s="11"/>
      <c r="K296" s="8">
        <f t="shared" si="36"/>
        <v>3.99</v>
      </c>
      <c r="L296" s="6">
        <f t="shared" si="37"/>
        <v>0.5556077753235642</v>
      </c>
      <c r="M296" s="69">
        <f t="shared" si="38"/>
        <v>13.925006900339953</v>
      </c>
      <c r="N296" s="8">
        <f t="shared" si="39"/>
        <v>3.99</v>
      </c>
      <c r="O296" s="22"/>
      <c r="P296" s="22"/>
      <c r="Q296" s="2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2:28" ht="29.25" customHeight="1" x14ac:dyDescent="0.25">
      <c r="B297" s="35">
        <v>261</v>
      </c>
      <c r="C297" s="44" t="s">
        <v>275</v>
      </c>
      <c r="D297" s="40" t="s">
        <v>381</v>
      </c>
      <c r="E297" s="41">
        <v>1</v>
      </c>
      <c r="F297" s="75">
        <v>4.82</v>
      </c>
      <c r="G297" s="83">
        <v>6.3</v>
      </c>
      <c r="H297" s="83">
        <v>6.62</v>
      </c>
      <c r="I297" s="11"/>
      <c r="J297" s="11"/>
      <c r="K297" s="8">
        <f t="shared" si="36"/>
        <v>5.913333333333334</v>
      </c>
      <c r="L297" s="6">
        <f t="shared" si="37"/>
        <v>0.96027773760164459</v>
      </c>
      <c r="M297" s="69">
        <f t="shared" si="38"/>
        <v>16.239195111639987</v>
      </c>
      <c r="N297" s="8">
        <f t="shared" si="39"/>
        <v>5.913333333333334</v>
      </c>
      <c r="O297" s="22"/>
      <c r="P297" s="22"/>
      <c r="Q297" s="2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2:28" ht="29.25" customHeight="1" x14ac:dyDescent="0.25">
      <c r="B298" s="35">
        <v>262</v>
      </c>
      <c r="C298" s="44" t="s">
        <v>347</v>
      </c>
      <c r="D298" s="40" t="s">
        <v>381</v>
      </c>
      <c r="E298" s="41">
        <v>1</v>
      </c>
      <c r="F298" s="75">
        <v>1.23</v>
      </c>
      <c r="G298" s="83">
        <v>1.47</v>
      </c>
      <c r="H298" s="83">
        <v>1.54</v>
      </c>
      <c r="I298" s="11"/>
      <c r="J298" s="11"/>
      <c r="K298" s="8">
        <f t="shared" si="36"/>
        <v>1.4133333333333333</v>
      </c>
      <c r="L298" s="6">
        <f t="shared" si="37"/>
        <v>0.16258331197676268</v>
      </c>
      <c r="M298" s="69">
        <f t="shared" si="38"/>
        <v>11.503536224770944</v>
      </c>
      <c r="N298" s="8">
        <f t="shared" si="39"/>
        <v>1.4133333333333333</v>
      </c>
      <c r="O298" s="22"/>
      <c r="P298" s="22"/>
      <c r="Q298" s="2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2:28" ht="29.25" customHeight="1" x14ac:dyDescent="0.25">
      <c r="C299" s="45" t="s">
        <v>276</v>
      </c>
      <c r="D299" s="40"/>
      <c r="E299" s="43"/>
      <c r="F299" s="75"/>
      <c r="G299" s="83"/>
      <c r="H299" s="83"/>
      <c r="I299" s="11"/>
      <c r="J299" s="11"/>
      <c r="K299" s="8"/>
      <c r="L299" s="6"/>
      <c r="M299" s="69"/>
      <c r="N299" s="8"/>
      <c r="O299" s="22"/>
      <c r="P299" s="22"/>
      <c r="Q299" s="2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2:28" ht="29.25" customHeight="1" x14ac:dyDescent="0.25">
      <c r="B300" s="35">
        <v>263</v>
      </c>
      <c r="C300" s="44" t="s">
        <v>277</v>
      </c>
      <c r="D300" s="40" t="s">
        <v>381</v>
      </c>
      <c r="E300" s="41">
        <v>1</v>
      </c>
      <c r="F300" s="75">
        <v>339.02</v>
      </c>
      <c r="G300" s="83">
        <v>463.05</v>
      </c>
      <c r="H300" s="83">
        <v>486.2</v>
      </c>
      <c r="I300" s="11"/>
      <c r="J300" s="11"/>
      <c r="K300" s="8">
        <f t="shared" si="36"/>
        <v>429.42333333333335</v>
      </c>
      <c r="L300" s="6">
        <f t="shared" si="37"/>
        <v>79.142609467551267</v>
      </c>
      <c r="M300" s="69">
        <f t="shared" si="38"/>
        <v>18.429974182636698</v>
      </c>
      <c r="N300" s="8">
        <f t="shared" si="39"/>
        <v>429.42333333333329</v>
      </c>
      <c r="O300" s="22"/>
      <c r="P300" s="22"/>
      <c r="Q300" s="2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2:28" ht="29.25" customHeight="1" x14ac:dyDescent="0.25">
      <c r="B301" s="35">
        <v>264</v>
      </c>
      <c r="C301" s="44" t="s">
        <v>278</v>
      </c>
      <c r="D301" s="40" t="s">
        <v>381</v>
      </c>
      <c r="E301" s="41">
        <v>1</v>
      </c>
      <c r="F301" s="75">
        <v>130.03</v>
      </c>
      <c r="G301" s="83">
        <v>154.35</v>
      </c>
      <c r="H301" s="83">
        <v>162.07</v>
      </c>
      <c r="I301" s="11"/>
      <c r="J301" s="11"/>
      <c r="K301" s="8">
        <f t="shared" si="36"/>
        <v>148.81666666666666</v>
      </c>
      <c r="L301" s="6">
        <f t="shared" si="37"/>
        <v>16.721355606927723</v>
      </c>
      <c r="M301" s="69">
        <f t="shared" si="38"/>
        <v>11.236211629697204</v>
      </c>
      <c r="N301" s="8">
        <f t="shared" si="39"/>
        <v>148.81666666666666</v>
      </c>
      <c r="O301" s="22"/>
      <c r="P301" s="22"/>
      <c r="Q301" s="2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2:28" ht="29.25" customHeight="1" x14ac:dyDescent="0.25">
      <c r="B302" s="35">
        <v>266</v>
      </c>
      <c r="C302" s="44" t="s">
        <v>279</v>
      </c>
      <c r="D302" s="40" t="s">
        <v>381</v>
      </c>
      <c r="E302" s="41">
        <v>1</v>
      </c>
      <c r="F302" s="75">
        <v>77.62</v>
      </c>
      <c r="G302" s="83">
        <v>54.6</v>
      </c>
      <c r="H302" s="83">
        <v>57.33</v>
      </c>
      <c r="I302" s="11"/>
      <c r="J302" s="11"/>
      <c r="K302" s="8">
        <f t="shared" si="36"/>
        <v>63.183333333333337</v>
      </c>
      <c r="L302" s="6">
        <f t="shared" si="37"/>
        <v>12.576813321876628</v>
      </c>
      <c r="M302" s="69">
        <f t="shared" si="38"/>
        <v>19.905270359076699</v>
      </c>
      <c r="N302" s="8">
        <f t="shared" si="39"/>
        <v>63.183333333333337</v>
      </c>
      <c r="O302" s="22"/>
      <c r="P302" s="22"/>
      <c r="Q302" s="2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2:28" ht="29.25" customHeight="1" x14ac:dyDescent="0.25">
      <c r="B303" s="35"/>
      <c r="C303" s="45" t="s">
        <v>280</v>
      </c>
      <c r="D303" s="40"/>
      <c r="E303" s="43"/>
      <c r="F303" s="75"/>
      <c r="G303" s="83"/>
      <c r="H303" s="83"/>
      <c r="I303" s="11"/>
      <c r="J303" s="11"/>
      <c r="K303" s="8"/>
      <c r="L303" s="6"/>
      <c r="M303" s="69"/>
      <c r="N303" s="8"/>
      <c r="O303" s="22"/>
      <c r="P303" s="22"/>
      <c r="Q303" s="2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2:28" ht="29.25" customHeight="1" x14ac:dyDescent="0.25">
      <c r="B304" s="35">
        <v>267</v>
      </c>
      <c r="C304" s="44" t="s">
        <v>281</v>
      </c>
      <c r="D304" s="40" t="s">
        <v>381</v>
      </c>
      <c r="E304" s="41">
        <v>1</v>
      </c>
      <c r="F304" s="78">
        <v>22.18</v>
      </c>
      <c r="G304" s="83">
        <v>29.4</v>
      </c>
      <c r="H304" s="83">
        <v>30.87</v>
      </c>
      <c r="I304" s="11"/>
      <c r="J304" s="11"/>
      <c r="K304" s="8">
        <f t="shared" si="36"/>
        <v>27.483333333333334</v>
      </c>
      <c r="L304" s="6">
        <f t="shared" si="37"/>
        <v>4.6512614776352166</v>
      </c>
      <c r="M304" s="69">
        <f t="shared" si="38"/>
        <v>16.9239350308134</v>
      </c>
      <c r="N304" s="8">
        <f t="shared" si="39"/>
        <v>27.483333333333334</v>
      </c>
      <c r="O304" s="22"/>
      <c r="P304" s="22"/>
      <c r="Q304" s="2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2:28" ht="29.25" customHeight="1" x14ac:dyDescent="0.25">
      <c r="B305" s="39">
        <v>268</v>
      </c>
      <c r="C305" s="44" t="s">
        <v>282</v>
      </c>
      <c r="D305" s="40" t="s">
        <v>381</v>
      </c>
      <c r="E305" s="41">
        <v>1</v>
      </c>
      <c r="F305" s="78">
        <v>18.7</v>
      </c>
      <c r="G305" s="83">
        <v>28.35</v>
      </c>
      <c r="H305" s="83">
        <v>29.77</v>
      </c>
      <c r="I305" s="11"/>
      <c r="J305" s="11"/>
      <c r="K305" s="8">
        <f t="shared" si="36"/>
        <v>25.606666666666666</v>
      </c>
      <c r="L305" s="6">
        <f t="shared" si="37"/>
        <v>6.0233407120412288</v>
      </c>
      <c r="M305" s="69">
        <f t="shared" si="38"/>
        <v>23.522548992610893</v>
      </c>
      <c r="N305" s="8">
        <f t="shared" si="39"/>
        <v>25.606666666666662</v>
      </c>
      <c r="O305" s="22"/>
      <c r="P305" s="22"/>
      <c r="Q305" s="2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2:28" ht="29.25" customHeight="1" x14ac:dyDescent="0.25">
      <c r="B306" s="39">
        <v>269</v>
      </c>
      <c r="C306" s="44" t="s">
        <v>283</v>
      </c>
      <c r="D306" s="40" t="s">
        <v>381</v>
      </c>
      <c r="E306" s="41">
        <v>1</v>
      </c>
      <c r="F306" s="78">
        <v>48.38</v>
      </c>
      <c r="G306" s="83">
        <v>60.9</v>
      </c>
      <c r="H306" s="83">
        <v>63.95</v>
      </c>
      <c r="I306" s="11"/>
      <c r="J306" s="11"/>
      <c r="K306" s="8">
        <f t="shared" si="36"/>
        <v>57.743333333333339</v>
      </c>
      <c r="L306" s="6">
        <f t="shared" si="37"/>
        <v>8.2510383184986669</v>
      </c>
      <c r="M306" s="69">
        <f t="shared" si="38"/>
        <v>14.289161782310222</v>
      </c>
      <c r="N306" s="8">
        <f t="shared" si="39"/>
        <v>57.743333333333339</v>
      </c>
      <c r="O306" s="22"/>
      <c r="P306" s="22"/>
      <c r="Q306" s="2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2:28" ht="29.25" customHeight="1" x14ac:dyDescent="0.25">
      <c r="B307" s="35">
        <v>270</v>
      </c>
      <c r="C307" s="44" t="s">
        <v>284</v>
      </c>
      <c r="D307" s="40" t="s">
        <v>381</v>
      </c>
      <c r="E307" s="41">
        <v>1</v>
      </c>
      <c r="F307" s="78">
        <v>15.23</v>
      </c>
      <c r="G307" s="83">
        <v>24.15</v>
      </c>
      <c r="H307" s="83">
        <v>25.36</v>
      </c>
      <c r="I307" s="11"/>
      <c r="J307" s="11"/>
      <c r="K307" s="8">
        <f t="shared" si="36"/>
        <v>21.58</v>
      </c>
      <c r="L307" s="6">
        <f t="shared" si="37"/>
        <v>5.5324406910512822</v>
      </c>
      <c r="M307" s="69">
        <f t="shared" si="38"/>
        <v>25.636889207837271</v>
      </c>
      <c r="N307" s="8">
        <f t="shared" si="39"/>
        <v>21.58</v>
      </c>
      <c r="O307" s="22"/>
      <c r="P307" s="22"/>
      <c r="Q307" s="2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2:28" ht="29.25" customHeight="1" x14ac:dyDescent="0.25">
      <c r="B308" s="35">
        <v>271</v>
      </c>
      <c r="C308" s="44" t="s">
        <v>285</v>
      </c>
      <c r="D308" s="40" t="s">
        <v>381</v>
      </c>
      <c r="E308" s="41">
        <v>1</v>
      </c>
      <c r="F308" s="78">
        <v>20.72</v>
      </c>
      <c r="G308" s="83">
        <v>18.899999999999999</v>
      </c>
      <c r="H308" s="83">
        <v>19.850000000000001</v>
      </c>
      <c r="I308" s="11"/>
      <c r="J308" s="11"/>
      <c r="K308" s="8">
        <f t="shared" si="36"/>
        <v>19.823333333333334</v>
      </c>
      <c r="L308" s="6">
        <f t="shared" si="37"/>
        <v>0.91029299312547363</v>
      </c>
      <c r="M308" s="69">
        <f t="shared" si="38"/>
        <v>4.5920278785546005</v>
      </c>
      <c r="N308" s="8">
        <f t="shared" si="39"/>
        <v>19.823333333333331</v>
      </c>
      <c r="O308" s="22"/>
      <c r="P308" s="22"/>
      <c r="Q308" s="2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2:28" ht="29.25" customHeight="1" x14ac:dyDescent="0.25">
      <c r="B309" s="35">
        <v>272</v>
      </c>
      <c r="C309" s="44" t="s">
        <v>286</v>
      </c>
      <c r="D309" s="40" t="s">
        <v>381</v>
      </c>
      <c r="E309" s="41">
        <v>1</v>
      </c>
      <c r="F309" s="78">
        <v>13.66</v>
      </c>
      <c r="G309" s="83">
        <v>19.95</v>
      </c>
      <c r="H309" s="83">
        <v>20.95</v>
      </c>
      <c r="I309" s="11"/>
      <c r="J309" s="11"/>
      <c r="K309" s="8">
        <f t="shared" si="36"/>
        <v>18.186666666666667</v>
      </c>
      <c r="L309" s="6">
        <f t="shared" si="37"/>
        <v>3.9519657555871266</v>
      </c>
      <c r="M309" s="69">
        <f t="shared" si="38"/>
        <v>21.730016984533322</v>
      </c>
      <c r="N309" s="8">
        <f t="shared" si="39"/>
        <v>18.186666666666667</v>
      </c>
      <c r="O309" s="22"/>
      <c r="P309" s="22"/>
      <c r="Q309" s="2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2:28" ht="29.25" customHeight="1" x14ac:dyDescent="0.25">
      <c r="B310" s="35">
        <v>273</v>
      </c>
      <c r="C310" s="44" t="s">
        <v>287</v>
      </c>
      <c r="D310" s="40" t="s">
        <v>381</v>
      </c>
      <c r="E310" s="41">
        <v>1</v>
      </c>
      <c r="F310" s="78">
        <v>12.77</v>
      </c>
      <c r="G310" s="83">
        <v>19.95</v>
      </c>
      <c r="H310" s="83">
        <v>20.95</v>
      </c>
      <c r="I310" s="11"/>
      <c r="J310" s="11"/>
      <c r="K310" s="8">
        <f t="shared" si="36"/>
        <v>17.89</v>
      </c>
      <c r="L310" s="6">
        <f t="shared" si="37"/>
        <v>4.4621519472111206</v>
      </c>
      <c r="M310" s="69">
        <f t="shared" si="38"/>
        <v>24.942157334886083</v>
      </c>
      <c r="N310" s="8">
        <f t="shared" si="39"/>
        <v>17.89</v>
      </c>
      <c r="O310" s="22"/>
      <c r="P310" s="22"/>
      <c r="Q310" s="2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2:28" ht="29.25" customHeight="1" x14ac:dyDescent="0.25">
      <c r="B311" s="35">
        <v>274</v>
      </c>
      <c r="C311" s="44" t="s">
        <v>348</v>
      </c>
      <c r="D311" s="40" t="s">
        <v>381</v>
      </c>
      <c r="E311" s="41">
        <v>1</v>
      </c>
      <c r="F311" s="78">
        <v>7.84</v>
      </c>
      <c r="G311" s="83">
        <v>10.5</v>
      </c>
      <c r="H311" s="83">
        <v>11.03</v>
      </c>
      <c r="I311" s="11"/>
      <c r="J311" s="11"/>
      <c r="K311" s="8">
        <f t="shared" si="36"/>
        <v>9.7899999999999991</v>
      </c>
      <c r="L311" s="6">
        <f t="shared" si="37"/>
        <v>1.7094151046483705</v>
      </c>
      <c r="M311" s="69">
        <f t="shared" si="38"/>
        <v>17.460828443803582</v>
      </c>
      <c r="N311" s="8">
        <f t="shared" si="39"/>
        <v>9.7899999999999991</v>
      </c>
      <c r="O311" s="22"/>
      <c r="P311" s="22"/>
      <c r="Q311" s="2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2:28" ht="29.25" customHeight="1" x14ac:dyDescent="0.25">
      <c r="B312" s="35">
        <v>275</v>
      </c>
      <c r="C312" s="44" t="s">
        <v>288</v>
      </c>
      <c r="D312" s="40" t="s">
        <v>381</v>
      </c>
      <c r="E312" s="41">
        <v>1</v>
      </c>
      <c r="F312" s="78">
        <v>26.1</v>
      </c>
      <c r="G312" s="83">
        <v>33.6</v>
      </c>
      <c r="H312" s="83">
        <v>35.28</v>
      </c>
      <c r="I312" s="11"/>
      <c r="J312" s="11"/>
      <c r="K312" s="8">
        <f t="shared" si="36"/>
        <v>31.66</v>
      </c>
      <c r="L312" s="6">
        <f t="shared" si="37"/>
        <v>4.8878216006724307</v>
      </c>
      <c r="M312" s="69">
        <f t="shared" si="38"/>
        <v>15.438476312926186</v>
      </c>
      <c r="N312" s="8">
        <f t="shared" si="39"/>
        <v>31.66</v>
      </c>
      <c r="O312" s="22"/>
      <c r="P312" s="22"/>
      <c r="Q312" s="2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2:28" ht="29.25" customHeight="1" x14ac:dyDescent="0.25">
      <c r="B313" s="35">
        <v>276</v>
      </c>
      <c r="C313" s="44" t="s">
        <v>289</v>
      </c>
      <c r="D313" s="40" t="s">
        <v>381</v>
      </c>
      <c r="E313" s="41">
        <v>1</v>
      </c>
      <c r="F313" s="78">
        <v>7.73</v>
      </c>
      <c r="G313" s="83">
        <v>10.5</v>
      </c>
      <c r="H313" s="83">
        <v>11.03</v>
      </c>
      <c r="I313" s="11"/>
      <c r="J313" s="11"/>
      <c r="K313" s="8">
        <f t="shared" si="36"/>
        <v>9.7533333333333321</v>
      </c>
      <c r="L313" s="6">
        <f t="shared" si="37"/>
        <v>1.7721832109952209</v>
      </c>
      <c r="M313" s="69">
        <f t="shared" si="38"/>
        <v>18.170026086758931</v>
      </c>
      <c r="N313" s="8">
        <f t="shared" si="39"/>
        <v>9.7533333333333321</v>
      </c>
      <c r="O313" s="22"/>
      <c r="P313" s="22"/>
      <c r="Q313" s="2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2:28" ht="29.25" customHeight="1" x14ac:dyDescent="0.25">
      <c r="B314" s="35">
        <v>277</v>
      </c>
      <c r="C314" s="44" t="s">
        <v>290</v>
      </c>
      <c r="D314" s="40" t="s">
        <v>381</v>
      </c>
      <c r="E314" s="41">
        <v>1</v>
      </c>
      <c r="F314" s="81">
        <v>4.82</v>
      </c>
      <c r="G314" s="83">
        <v>7.35</v>
      </c>
      <c r="H314" s="83">
        <v>7.72</v>
      </c>
      <c r="I314" s="11"/>
      <c r="J314" s="11"/>
      <c r="K314" s="8">
        <f t="shared" si="36"/>
        <v>6.63</v>
      </c>
      <c r="L314" s="6">
        <f t="shared" si="37"/>
        <v>1.5783852508180627</v>
      </c>
      <c r="M314" s="69">
        <f t="shared" si="38"/>
        <v>23.806715698613313</v>
      </c>
      <c r="N314" s="8">
        <f t="shared" si="39"/>
        <v>6.63</v>
      </c>
      <c r="O314" s="22"/>
      <c r="P314" s="22"/>
      <c r="Q314" s="2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2:28" ht="29.25" customHeight="1" x14ac:dyDescent="0.25">
      <c r="B315" s="35">
        <v>278</v>
      </c>
      <c r="C315" s="44" t="s">
        <v>386</v>
      </c>
      <c r="D315" s="40" t="s">
        <v>381</v>
      </c>
      <c r="E315" s="41">
        <v>1</v>
      </c>
      <c r="F315" s="81">
        <v>6.05</v>
      </c>
      <c r="G315" s="83">
        <v>8.4</v>
      </c>
      <c r="H315" s="83">
        <v>8.82</v>
      </c>
      <c r="I315" s="11"/>
      <c r="J315" s="11"/>
      <c r="K315" s="8">
        <f t="shared" si="36"/>
        <v>7.7566666666666668</v>
      </c>
      <c r="L315" s="6">
        <f t="shared" si="37"/>
        <v>1.4928607883300218</v>
      </c>
      <c r="M315" s="69">
        <f t="shared" si="38"/>
        <v>19.24616400941154</v>
      </c>
      <c r="N315" s="8">
        <f t="shared" si="39"/>
        <v>7.7566666666666659</v>
      </c>
      <c r="O315" s="22"/>
      <c r="P315" s="22"/>
      <c r="Q315" s="2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2:28" ht="29.25" customHeight="1" x14ac:dyDescent="0.25">
      <c r="B316" s="35">
        <v>279</v>
      </c>
      <c r="C316" s="44" t="s">
        <v>291</v>
      </c>
      <c r="D316" s="40" t="s">
        <v>381</v>
      </c>
      <c r="E316" s="41">
        <v>1</v>
      </c>
      <c r="F316" s="78">
        <v>15.01</v>
      </c>
      <c r="G316" s="83">
        <v>18.899999999999999</v>
      </c>
      <c r="H316" s="83">
        <v>19.850000000000001</v>
      </c>
      <c r="I316" s="11"/>
      <c r="J316" s="11"/>
      <c r="K316" s="8">
        <f t="shared" si="36"/>
        <v>17.919999999999998</v>
      </c>
      <c r="L316" s="6">
        <f t="shared" si="37"/>
        <v>2.5645077500370324</v>
      </c>
      <c r="M316" s="69">
        <f t="shared" si="38"/>
        <v>14.310869140831656</v>
      </c>
      <c r="N316" s="8">
        <f t="shared" si="39"/>
        <v>17.919999999999998</v>
      </c>
      <c r="O316" s="22"/>
      <c r="P316" s="22"/>
      <c r="Q316" s="2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2:28" ht="29.25" customHeight="1" x14ac:dyDescent="0.25">
      <c r="B317" s="35">
        <v>280</v>
      </c>
      <c r="C317" s="44" t="s">
        <v>292</v>
      </c>
      <c r="D317" s="40" t="s">
        <v>381</v>
      </c>
      <c r="E317" s="41">
        <v>1</v>
      </c>
      <c r="F317" s="78">
        <v>11.54</v>
      </c>
      <c r="G317" s="83">
        <v>15.75</v>
      </c>
      <c r="H317" s="83">
        <v>16.54</v>
      </c>
      <c r="I317" s="11"/>
      <c r="J317" s="11"/>
      <c r="K317" s="8">
        <f t="shared" si="36"/>
        <v>14.61</v>
      </c>
      <c r="L317" s="6">
        <f t="shared" si="37"/>
        <v>2.6878802056639355</v>
      </c>
      <c r="M317" s="69">
        <f t="shared" si="38"/>
        <v>18.397537341984503</v>
      </c>
      <c r="N317" s="8">
        <f t="shared" si="39"/>
        <v>14.61</v>
      </c>
      <c r="O317" s="22"/>
      <c r="P317" s="22"/>
      <c r="Q317" s="2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2:28" ht="29.25" customHeight="1" x14ac:dyDescent="0.25">
      <c r="B318" s="35">
        <v>281</v>
      </c>
      <c r="C318" s="44" t="s">
        <v>293</v>
      </c>
      <c r="D318" s="40" t="s">
        <v>381</v>
      </c>
      <c r="E318" s="41">
        <v>1</v>
      </c>
      <c r="F318" s="78">
        <v>9.9700000000000006</v>
      </c>
      <c r="G318" s="83">
        <v>15.75</v>
      </c>
      <c r="H318" s="83">
        <v>16.54</v>
      </c>
      <c r="I318" s="11"/>
      <c r="J318" s="11"/>
      <c r="K318" s="8">
        <f t="shared" si="36"/>
        <v>14.086666666666666</v>
      </c>
      <c r="L318" s="6">
        <f t="shared" si="37"/>
        <v>3.5869532103629855</v>
      </c>
      <c r="M318" s="69">
        <f t="shared" si="38"/>
        <v>25.4634633958565</v>
      </c>
      <c r="N318" s="8">
        <f t="shared" si="39"/>
        <v>14.086666666666666</v>
      </c>
      <c r="O318" s="22"/>
      <c r="P318" s="22"/>
      <c r="Q318" s="2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2:28" ht="29.25" customHeight="1" x14ac:dyDescent="0.25">
      <c r="B319" s="35">
        <v>282</v>
      </c>
      <c r="C319" s="44" t="s">
        <v>294</v>
      </c>
      <c r="D319" s="40" t="s">
        <v>381</v>
      </c>
      <c r="E319" s="41">
        <v>1</v>
      </c>
      <c r="F319" s="78">
        <v>257.60000000000002</v>
      </c>
      <c r="G319" s="83">
        <v>285.60000000000002</v>
      </c>
      <c r="H319" s="83">
        <v>299.88</v>
      </c>
      <c r="I319" s="11"/>
      <c r="J319" s="11"/>
      <c r="K319" s="8">
        <f t="shared" si="36"/>
        <v>281.0266666666667</v>
      </c>
      <c r="L319" s="6">
        <f t="shared" si="37"/>
        <v>21.507815633702389</v>
      </c>
      <c r="M319" s="69">
        <f t="shared" si="38"/>
        <v>7.6533006240341557</v>
      </c>
      <c r="N319" s="8">
        <f t="shared" si="39"/>
        <v>281.02666666666664</v>
      </c>
      <c r="O319" s="22"/>
      <c r="P319" s="22"/>
      <c r="Q319" s="2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2:28" ht="29.25" customHeight="1" x14ac:dyDescent="0.25">
      <c r="B320" s="35">
        <v>283</v>
      </c>
      <c r="C320" s="44" t="s">
        <v>295</v>
      </c>
      <c r="D320" s="40" t="s">
        <v>381</v>
      </c>
      <c r="E320" s="41">
        <v>1</v>
      </c>
      <c r="F320" s="78">
        <v>262.75</v>
      </c>
      <c r="G320" s="83">
        <v>340.2</v>
      </c>
      <c r="H320" s="83">
        <v>357.21</v>
      </c>
      <c r="I320" s="11"/>
      <c r="J320" s="11"/>
      <c r="K320" s="8">
        <f t="shared" si="36"/>
        <v>320.05333333333334</v>
      </c>
      <c r="L320" s="6">
        <f t="shared" si="37"/>
        <v>50.349667658618486</v>
      </c>
      <c r="M320" s="69">
        <f t="shared" si="38"/>
        <v>15.731649201784645</v>
      </c>
      <c r="N320" s="8">
        <f t="shared" si="39"/>
        <v>320.05333333333334</v>
      </c>
      <c r="O320" s="22"/>
      <c r="P320" s="22"/>
      <c r="Q320" s="2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2:28" ht="29.25" customHeight="1" x14ac:dyDescent="0.25">
      <c r="B321" s="35">
        <v>284</v>
      </c>
      <c r="C321" s="44" t="s">
        <v>296</v>
      </c>
      <c r="D321" s="40" t="s">
        <v>381</v>
      </c>
      <c r="E321" s="41">
        <v>1</v>
      </c>
      <c r="F321" s="78">
        <v>118.5</v>
      </c>
      <c r="G321" s="83">
        <v>137.55000000000001</v>
      </c>
      <c r="H321" s="83">
        <v>144.43</v>
      </c>
      <c r="I321" s="11"/>
      <c r="J321" s="11"/>
      <c r="K321" s="8">
        <f t="shared" si="36"/>
        <v>133.49333333333334</v>
      </c>
      <c r="L321" s="6">
        <f t="shared" si="37"/>
        <v>13.432558703885626</v>
      </c>
      <c r="M321" s="69">
        <f t="shared" si="38"/>
        <v>10.06234421485639</v>
      </c>
      <c r="N321" s="8">
        <f t="shared" si="39"/>
        <v>133.49333333333334</v>
      </c>
      <c r="O321" s="22"/>
      <c r="P321" s="22"/>
      <c r="Q321" s="2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2:28" ht="29.25" customHeight="1" x14ac:dyDescent="0.25">
      <c r="B322" s="35">
        <v>285</v>
      </c>
      <c r="C322" s="44" t="s">
        <v>297</v>
      </c>
      <c r="D322" s="40" t="s">
        <v>381</v>
      </c>
      <c r="E322" s="41">
        <v>1</v>
      </c>
      <c r="F322" s="78">
        <v>5.26</v>
      </c>
      <c r="G322" s="83">
        <v>8.4</v>
      </c>
      <c r="H322" s="83">
        <v>8.82</v>
      </c>
      <c r="I322" s="11"/>
      <c r="J322" s="11"/>
      <c r="K322" s="8">
        <f t="shared" si="36"/>
        <v>7.4933333333333332</v>
      </c>
      <c r="L322" s="6">
        <f t="shared" si="37"/>
        <v>1.945490512270192</v>
      </c>
      <c r="M322" s="69">
        <f t="shared" si="38"/>
        <v>25.962951676203634</v>
      </c>
      <c r="N322" s="8">
        <f t="shared" si="39"/>
        <v>7.4933333333333332</v>
      </c>
      <c r="O322" s="22"/>
      <c r="P322" s="22"/>
      <c r="Q322" s="2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2:28" ht="29.25" customHeight="1" x14ac:dyDescent="0.25">
      <c r="B323" s="35">
        <v>286</v>
      </c>
      <c r="C323" s="44" t="s">
        <v>298</v>
      </c>
      <c r="D323" s="40" t="s">
        <v>381</v>
      </c>
      <c r="E323" s="41">
        <v>1</v>
      </c>
      <c r="F323" s="78">
        <v>230.61</v>
      </c>
      <c r="G323" s="83">
        <v>294</v>
      </c>
      <c r="H323" s="83">
        <v>308.7</v>
      </c>
      <c r="I323" s="11"/>
      <c r="J323" s="11"/>
      <c r="K323" s="8">
        <f t="shared" si="36"/>
        <v>277.77</v>
      </c>
      <c r="L323" s="6">
        <f t="shared" si="37"/>
        <v>41.49785175162684</v>
      </c>
      <c r="M323" s="69">
        <f t="shared" si="38"/>
        <v>14.939644940644001</v>
      </c>
      <c r="N323" s="8">
        <f t="shared" si="39"/>
        <v>277.77</v>
      </c>
      <c r="O323" s="22"/>
      <c r="P323" s="22"/>
      <c r="Q323" s="2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2:28" ht="29.25" customHeight="1" x14ac:dyDescent="0.25">
      <c r="B324" s="35">
        <v>287</v>
      </c>
      <c r="C324" s="44" t="s">
        <v>299</v>
      </c>
      <c r="D324" s="40" t="s">
        <v>381</v>
      </c>
      <c r="E324" s="41">
        <v>1</v>
      </c>
      <c r="F324" s="78">
        <v>92.51</v>
      </c>
      <c r="G324" s="83">
        <v>81.900000000000006</v>
      </c>
      <c r="H324" s="83">
        <v>86</v>
      </c>
      <c r="I324" s="11"/>
      <c r="J324" s="11"/>
      <c r="K324" s="8">
        <f t="shared" si="36"/>
        <v>86.803333333333342</v>
      </c>
      <c r="L324" s="6">
        <f t="shared" si="37"/>
        <v>5.3504236592379613</v>
      </c>
      <c r="M324" s="69">
        <f t="shared" si="38"/>
        <v>6.1638458498958881</v>
      </c>
      <c r="N324" s="8">
        <f t="shared" si="39"/>
        <v>86.803333333333342</v>
      </c>
      <c r="O324" s="22"/>
      <c r="P324" s="22"/>
      <c r="Q324" s="2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2:28" ht="29.25" customHeight="1" x14ac:dyDescent="0.25">
      <c r="B325" s="35">
        <v>288</v>
      </c>
      <c r="C325" s="44" t="s">
        <v>300</v>
      </c>
      <c r="D325" s="40" t="s">
        <v>381</v>
      </c>
      <c r="E325" s="41">
        <v>1</v>
      </c>
      <c r="F325" s="78">
        <v>3.58</v>
      </c>
      <c r="G325" s="83">
        <v>6.3</v>
      </c>
      <c r="H325" s="83">
        <v>6.62</v>
      </c>
      <c r="I325" s="11"/>
      <c r="J325" s="11"/>
      <c r="K325" s="8">
        <f t="shared" si="36"/>
        <v>5.5</v>
      </c>
      <c r="L325" s="6">
        <f t="shared" si="37"/>
        <v>1.6704490414256881</v>
      </c>
      <c r="M325" s="69">
        <f t="shared" si="38"/>
        <v>30.371800753194329</v>
      </c>
      <c r="N325" s="8">
        <f t="shared" si="39"/>
        <v>5.5</v>
      </c>
      <c r="O325" s="22"/>
      <c r="P325" s="22"/>
      <c r="Q325" s="2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2:28" ht="29.25" customHeight="1" x14ac:dyDescent="0.25">
      <c r="B326" s="35">
        <v>289</v>
      </c>
      <c r="C326" s="44" t="s">
        <v>301</v>
      </c>
      <c r="D326" s="40" t="s">
        <v>381</v>
      </c>
      <c r="E326" s="41">
        <v>1</v>
      </c>
      <c r="F326" s="78">
        <v>294.11</v>
      </c>
      <c r="G326" s="83">
        <v>385.35</v>
      </c>
      <c r="H326" s="83">
        <v>404.62</v>
      </c>
      <c r="I326" s="11"/>
      <c r="J326" s="11"/>
      <c r="K326" s="8">
        <f t="shared" si="36"/>
        <v>361.35999999999996</v>
      </c>
      <c r="L326" s="6">
        <f t="shared" si="37"/>
        <v>59.03181430381418</v>
      </c>
      <c r="M326" s="69">
        <f t="shared" si="38"/>
        <v>16.336012370991305</v>
      </c>
      <c r="N326" s="8">
        <f t="shared" si="39"/>
        <v>361.35999999999996</v>
      </c>
      <c r="O326" s="22"/>
      <c r="P326" s="22"/>
      <c r="Q326" s="2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2:28" ht="29.25" customHeight="1" x14ac:dyDescent="0.25">
      <c r="B327" s="35">
        <v>290</v>
      </c>
      <c r="C327" s="44" t="s">
        <v>349</v>
      </c>
      <c r="D327" s="40" t="s">
        <v>381</v>
      </c>
      <c r="E327" s="41">
        <v>1</v>
      </c>
      <c r="F327" s="78">
        <v>801.14</v>
      </c>
      <c r="G327" s="83">
        <v>959.7</v>
      </c>
      <c r="H327" s="83">
        <v>1007.69</v>
      </c>
      <c r="I327" s="11"/>
      <c r="J327" s="11"/>
      <c r="K327" s="8">
        <f t="shared" si="36"/>
        <v>922.84333333333336</v>
      </c>
      <c r="L327" s="6">
        <f t="shared" si="37"/>
        <v>108.09503241746746</v>
      </c>
      <c r="M327" s="69">
        <f t="shared" si="38"/>
        <v>11.713259283894427</v>
      </c>
      <c r="N327" s="8">
        <f t="shared" si="39"/>
        <v>922.84333333333336</v>
      </c>
      <c r="O327" s="22"/>
      <c r="P327" s="22"/>
      <c r="Q327" s="2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2:28" ht="29.25" customHeight="1" x14ac:dyDescent="0.25">
      <c r="B328" s="35">
        <v>291</v>
      </c>
      <c r="C328" s="44" t="s">
        <v>302</v>
      </c>
      <c r="D328" s="40" t="s">
        <v>381</v>
      </c>
      <c r="E328" s="41">
        <v>1</v>
      </c>
      <c r="F328" s="78">
        <v>10.19</v>
      </c>
      <c r="G328" s="83">
        <v>13.65</v>
      </c>
      <c r="H328" s="83">
        <v>14.33</v>
      </c>
      <c r="I328" s="11"/>
      <c r="J328" s="11"/>
      <c r="K328" s="8">
        <f t="shared" si="36"/>
        <v>12.723333333333334</v>
      </c>
      <c r="L328" s="6">
        <f t="shared" si="37"/>
        <v>2.2201201168705569</v>
      </c>
      <c r="M328" s="69">
        <f t="shared" si="38"/>
        <v>17.449201861702043</v>
      </c>
      <c r="N328" s="8">
        <f t="shared" si="39"/>
        <v>12.723333333333333</v>
      </c>
      <c r="O328" s="22"/>
      <c r="P328" s="22"/>
      <c r="Q328" s="2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2:28" ht="29.25" customHeight="1" x14ac:dyDescent="0.25">
      <c r="B329" s="35">
        <v>292</v>
      </c>
      <c r="C329" s="44" t="s">
        <v>303</v>
      </c>
      <c r="D329" s="40" t="s">
        <v>381</v>
      </c>
      <c r="E329" s="41">
        <v>1</v>
      </c>
      <c r="F329" s="78">
        <v>8.9600000000000009</v>
      </c>
      <c r="G329" s="83">
        <v>10.5</v>
      </c>
      <c r="H329" s="83">
        <v>11.03</v>
      </c>
      <c r="I329" s="11"/>
      <c r="J329" s="11"/>
      <c r="K329" s="8">
        <f t="shared" si="36"/>
        <v>10.163333333333334</v>
      </c>
      <c r="L329" s="6">
        <f t="shared" si="37"/>
        <v>1.0752829085098172</v>
      </c>
      <c r="M329" s="69">
        <f t="shared" si="38"/>
        <v>10.580022058148414</v>
      </c>
      <c r="N329" s="8">
        <f t="shared" si="39"/>
        <v>10.163333333333334</v>
      </c>
      <c r="O329" s="22"/>
      <c r="P329" s="22"/>
      <c r="Q329" s="2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2:28" ht="29.25" customHeight="1" x14ac:dyDescent="0.25">
      <c r="B330" s="35">
        <v>293</v>
      </c>
      <c r="C330" s="44" t="s">
        <v>304</v>
      </c>
      <c r="D330" s="40" t="s">
        <v>381</v>
      </c>
      <c r="E330" s="41">
        <v>1</v>
      </c>
      <c r="F330" s="78">
        <v>6.83</v>
      </c>
      <c r="G330" s="83">
        <v>8.4</v>
      </c>
      <c r="H330" s="83">
        <v>8.82</v>
      </c>
      <c r="I330" s="11"/>
      <c r="J330" s="11"/>
      <c r="K330" s="8">
        <f t="shared" si="36"/>
        <v>8.0166666666666675</v>
      </c>
      <c r="L330" s="6">
        <f t="shared" si="37"/>
        <v>1.048920079573908</v>
      </c>
      <c r="M330" s="69">
        <f t="shared" si="38"/>
        <v>13.084242156847084</v>
      </c>
      <c r="N330" s="8">
        <f t="shared" si="39"/>
        <v>8.0166666666666657</v>
      </c>
      <c r="O330" s="22"/>
      <c r="P330" s="22"/>
      <c r="Q330" s="2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2:28" ht="29.25" customHeight="1" x14ac:dyDescent="0.25">
      <c r="B331" s="35">
        <v>294</v>
      </c>
      <c r="C331" s="44" t="s">
        <v>305</v>
      </c>
      <c r="D331" s="40" t="s">
        <v>381</v>
      </c>
      <c r="E331" s="41">
        <v>1</v>
      </c>
      <c r="F331" s="75">
        <v>30.13</v>
      </c>
      <c r="G331" s="83">
        <v>35.700000000000003</v>
      </c>
      <c r="H331" s="83">
        <v>37.49</v>
      </c>
      <c r="I331" s="11"/>
      <c r="J331" s="11"/>
      <c r="K331" s="8">
        <f t="shared" si="36"/>
        <v>34.44</v>
      </c>
      <c r="L331" s="6">
        <f t="shared" si="37"/>
        <v>3.8383720507527688</v>
      </c>
      <c r="M331" s="69">
        <f t="shared" si="38"/>
        <v>11.14509886978156</v>
      </c>
      <c r="N331" s="8">
        <f t="shared" si="39"/>
        <v>34.44</v>
      </c>
      <c r="O331" s="22"/>
      <c r="P331" s="22"/>
      <c r="Q331" s="2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2:28" ht="29.25" customHeight="1" x14ac:dyDescent="0.25">
      <c r="B332" s="35">
        <v>295</v>
      </c>
      <c r="C332" s="44" t="s">
        <v>387</v>
      </c>
      <c r="D332" s="40" t="s">
        <v>381</v>
      </c>
      <c r="E332" s="41">
        <v>1</v>
      </c>
      <c r="F332" s="75">
        <v>38.42</v>
      </c>
      <c r="G332" s="83">
        <v>46.2</v>
      </c>
      <c r="H332" s="83">
        <v>48.51</v>
      </c>
      <c r="I332" s="11"/>
      <c r="J332" s="11"/>
      <c r="K332" s="8">
        <f t="shared" si="36"/>
        <v>44.376666666666665</v>
      </c>
      <c r="L332" s="6">
        <f t="shared" si="37"/>
        <v>5.2863440422784933</v>
      </c>
      <c r="M332" s="69">
        <f t="shared" si="38"/>
        <v>11.912440566991272</v>
      </c>
      <c r="N332" s="8">
        <f t="shared" si="39"/>
        <v>44.376666666666665</v>
      </c>
      <c r="O332" s="22"/>
      <c r="P332" s="22"/>
      <c r="Q332" s="2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2:28" ht="29.25" customHeight="1" x14ac:dyDescent="0.25">
      <c r="B333" s="35">
        <v>296</v>
      </c>
      <c r="C333" s="44" t="s">
        <v>306</v>
      </c>
      <c r="D333" s="40" t="s">
        <v>381</v>
      </c>
      <c r="E333" s="41">
        <v>1</v>
      </c>
      <c r="F333" s="78">
        <v>88.48</v>
      </c>
      <c r="G333" s="83">
        <v>97.65</v>
      </c>
      <c r="H333" s="83">
        <v>102.53</v>
      </c>
      <c r="I333" s="11"/>
      <c r="J333" s="11"/>
      <c r="K333" s="8">
        <f t="shared" si="36"/>
        <v>96.219999999999985</v>
      </c>
      <c r="L333" s="6">
        <f t="shared" si="37"/>
        <v>7.1333232087155549</v>
      </c>
      <c r="M333" s="69">
        <f t="shared" si="38"/>
        <v>7.4135556108039458</v>
      </c>
      <c r="N333" s="8">
        <f t="shared" si="39"/>
        <v>96.219999999999985</v>
      </c>
      <c r="O333" s="22"/>
      <c r="P333" s="22"/>
      <c r="Q333" s="2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2:28" ht="29.25" customHeight="1" x14ac:dyDescent="0.25">
      <c r="B334" s="35">
        <v>297</v>
      </c>
      <c r="C334" s="44" t="s">
        <v>307</v>
      </c>
      <c r="D334" s="40" t="s">
        <v>381</v>
      </c>
      <c r="E334" s="41">
        <v>1</v>
      </c>
      <c r="F334" s="78">
        <v>3.25</v>
      </c>
      <c r="G334" s="83">
        <v>6.3</v>
      </c>
      <c r="H334" s="83">
        <v>6.62</v>
      </c>
      <c r="I334" s="11"/>
      <c r="J334" s="11"/>
      <c r="K334" s="8">
        <f t="shared" si="36"/>
        <v>5.3900000000000006</v>
      </c>
      <c r="L334" s="6">
        <f t="shared" si="37"/>
        <v>1.860188162525501</v>
      </c>
      <c r="M334" s="69">
        <f t="shared" si="38"/>
        <v>34.511839750009294</v>
      </c>
      <c r="N334" s="8">
        <f t="shared" si="39"/>
        <v>5.3900000000000006</v>
      </c>
      <c r="O334" s="22"/>
      <c r="P334" s="22"/>
      <c r="Q334" s="2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2:28" ht="29.25" customHeight="1" x14ac:dyDescent="0.25">
      <c r="B335" s="35">
        <v>298</v>
      </c>
      <c r="C335" s="44" t="s">
        <v>308</v>
      </c>
      <c r="D335" s="40" t="s">
        <v>381</v>
      </c>
      <c r="E335" s="41">
        <v>1</v>
      </c>
      <c r="F335" s="78">
        <v>252.67</v>
      </c>
      <c r="G335" s="83">
        <v>355.95</v>
      </c>
      <c r="H335" s="83">
        <v>373.75</v>
      </c>
      <c r="I335" s="11"/>
      <c r="J335" s="11"/>
      <c r="K335" s="8">
        <f t="shared" si="36"/>
        <v>327.45666666666665</v>
      </c>
      <c r="L335" s="6">
        <f t="shared" si="37"/>
        <v>65.375791645939813</v>
      </c>
      <c r="M335" s="69">
        <f t="shared" si="38"/>
        <v>19.964715426755646</v>
      </c>
      <c r="N335" s="8">
        <f t="shared" si="39"/>
        <v>327.45666666666665</v>
      </c>
      <c r="O335" s="22"/>
      <c r="P335" s="22"/>
      <c r="Q335" s="2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2:28" ht="29.25" customHeight="1" x14ac:dyDescent="0.25">
      <c r="B336" s="35">
        <v>299</v>
      </c>
      <c r="C336" s="44" t="s">
        <v>309</v>
      </c>
      <c r="D336" s="40" t="s">
        <v>381</v>
      </c>
      <c r="E336" s="41">
        <v>1</v>
      </c>
      <c r="F336" s="78">
        <v>7.73</v>
      </c>
      <c r="G336" s="83">
        <v>8.4</v>
      </c>
      <c r="H336" s="83">
        <v>8.82</v>
      </c>
      <c r="I336" s="11"/>
      <c r="J336" s="11"/>
      <c r="K336" s="8">
        <f t="shared" si="36"/>
        <v>8.3166666666666682</v>
      </c>
      <c r="L336" s="6">
        <f t="shared" si="37"/>
        <v>0.54975752230718344</v>
      </c>
      <c r="M336" s="69">
        <f t="shared" si="38"/>
        <v>6.6103108894651301</v>
      </c>
      <c r="N336" s="8">
        <f t="shared" si="39"/>
        <v>8.3166666666666664</v>
      </c>
      <c r="O336" s="22"/>
      <c r="P336" s="22"/>
      <c r="Q336" s="2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2:28" ht="29.25" customHeight="1" x14ac:dyDescent="0.25">
      <c r="B337" s="35">
        <v>300</v>
      </c>
      <c r="C337" s="44" t="s">
        <v>310</v>
      </c>
      <c r="D337" s="40" t="s">
        <v>381</v>
      </c>
      <c r="E337" s="41">
        <v>1</v>
      </c>
      <c r="F337" s="78">
        <v>109.42</v>
      </c>
      <c r="G337" s="83">
        <v>155.4</v>
      </c>
      <c r="H337" s="83">
        <v>163.16999999999999</v>
      </c>
      <c r="I337" s="11"/>
      <c r="J337" s="11"/>
      <c r="K337" s="8">
        <f t="shared" si="36"/>
        <v>142.66333333333333</v>
      </c>
      <c r="L337" s="6">
        <f t="shared" si="37"/>
        <v>29.050518641382862</v>
      </c>
      <c r="M337" s="69">
        <f t="shared" si="38"/>
        <v>20.362988837157083</v>
      </c>
      <c r="N337" s="8">
        <f t="shared" si="39"/>
        <v>142.66333333333333</v>
      </c>
      <c r="O337" s="22"/>
      <c r="P337" s="22"/>
      <c r="Q337" s="2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2:28" ht="29.25" customHeight="1" x14ac:dyDescent="0.25">
      <c r="C338" s="45" t="s">
        <v>311</v>
      </c>
      <c r="D338" s="40"/>
      <c r="E338" s="43"/>
      <c r="F338" s="75"/>
      <c r="G338" s="83"/>
      <c r="H338" s="83"/>
      <c r="I338" s="11"/>
      <c r="J338" s="11"/>
      <c r="K338" s="8"/>
      <c r="L338" s="6"/>
      <c r="M338" s="69"/>
      <c r="N338" s="8"/>
      <c r="O338" s="22"/>
      <c r="P338" s="22"/>
      <c r="Q338" s="2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2:28" ht="29.25" customHeight="1" x14ac:dyDescent="0.25">
      <c r="B339" s="35">
        <v>301</v>
      </c>
      <c r="C339" s="44" t="s">
        <v>312</v>
      </c>
      <c r="D339" s="40" t="s">
        <v>381</v>
      </c>
      <c r="E339" s="41">
        <v>1</v>
      </c>
      <c r="F339" s="78">
        <v>50.74</v>
      </c>
      <c r="G339" s="83">
        <v>73.5</v>
      </c>
      <c r="H339" s="83">
        <v>77.180000000000007</v>
      </c>
      <c r="I339" s="11"/>
      <c r="J339" s="11"/>
      <c r="K339" s="8">
        <f t="shared" si="36"/>
        <v>67.14</v>
      </c>
      <c r="L339" s="6">
        <f t="shared" si="37"/>
        <v>14.321508300454949</v>
      </c>
      <c r="M339" s="69">
        <f t="shared" si="38"/>
        <v>21.330813673599867</v>
      </c>
      <c r="N339" s="8">
        <f t="shared" si="39"/>
        <v>67.14</v>
      </c>
      <c r="O339" s="22"/>
      <c r="P339" s="22"/>
      <c r="Q339" s="2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2:28" ht="29.25" customHeight="1" x14ac:dyDescent="0.25">
      <c r="B340" s="35">
        <v>302</v>
      </c>
      <c r="C340" s="44" t="s">
        <v>313</v>
      </c>
      <c r="D340" s="40" t="s">
        <v>381</v>
      </c>
      <c r="E340" s="41">
        <v>1</v>
      </c>
      <c r="F340" s="78">
        <v>45.92</v>
      </c>
      <c r="G340" s="83">
        <v>52.5</v>
      </c>
      <c r="H340" s="83">
        <v>55.13</v>
      </c>
      <c r="I340" s="11"/>
      <c r="J340" s="11"/>
      <c r="K340" s="8">
        <f t="shared" si="36"/>
        <v>51.183333333333337</v>
      </c>
      <c r="L340" s="6">
        <f t="shared" si="37"/>
        <v>4.7440734957769504</v>
      </c>
      <c r="M340" s="69">
        <f t="shared" si="38"/>
        <v>9.2687857292939437</v>
      </c>
      <c r="N340" s="8">
        <f t="shared" si="39"/>
        <v>51.183333333333337</v>
      </c>
      <c r="O340" s="22"/>
      <c r="P340" s="22"/>
      <c r="Q340" s="2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2:28" ht="29.25" customHeight="1" x14ac:dyDescent="0.25">
      <c r="B341" s="35">
        <v>303</v>
      </c>
      <c r="C341" s="44" t="s">
        <v>350</v>
      </c>
      <c r="D341" s="40" t="s">
        <v>381</v>
      </c>
      <c r="E341" s="41">
        <v>1</v>
      </c>
      <c r="F341" s="78">
        <v>362.32</v>
      </c>
      <c r="G341" s="83">
        <v>431.55</v>
      </c>
      <c r="H341" s="83">
        <v>453.13</v>
      </c>
      <c r="I341" s="11"/>
      <c r="J341" s="11"/>
      <c r="K341" s="8">
        <f t="shared" si="36"/>
        <v>415.66666666666669</v>
      </c>
      <c r="L341" s="6">
        <f t="shared" si="37"/>
        <v>47.442852289184025</v>
      </c>
      <c r="M341" s="69">
        <f t="shared" si="38"/>
        <v>11.413677375104415</v>
      </c>
      <c r="N341" s="8">
        <f t="shared" si="39"/>
        <v>415.66666666666663</v>
      </c>
      <c r="O341" s="22"/>
      <c r="P341" s="22"/>
      <c r="Q341" s="2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2:28" ht="29.25" customHeight="1" x14ac:dyDescent="0.25">
      <c r="C342" s="45" t="s">
        <v>314</v>
      </c>
      <c r="D342" s="40"/>
      <c r="E342" s="43"/>
      <c r="F342" s="75"/>
      <c r="G342" s="83"/>
      <c r="H342" s="83"/>
      <c r="I342" s="11"/>
      <c r="J342" s="11"/>
      <c r="K342" s="8"/>
      <c r="L342" s="6"/>
      <c r="M342" s="69"/>
      <c r="N342" s="8"/>
      <c r="O342" s="22"/>
      <c r="P342" s="22"/>
      <c r="Q342" s="2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2:28" ht="29.25" customHeight="1" x14ac:dyDescent="0.25">
      <c r="B343" s="39">
        <v>304</v>
      </c>
      <c r="C343" s="44" t="s">
        <v>315</v>
      </c>
      <c r="D343" s="40" t="s">
        <v>381</v>
      </c>
      <c r="E343" s="41">
        <v>1</v>
      </c>
      <c r="F343" s="75">
        <v>3923.7</v>
      </c>
      <c r="G343" s="83">
        <v>5622.75</v>
      </c>
      <c r="H343" s="83">
        <v>5903.89</v>
      </c>
      <c r="I343" s="11"/>
      <c r="J343" s="11"/>
      <c r="K343" s="8">
        <f t="shared" si="36"/>
        <v>5150.1133333333337</v>
      </c>
      <c r="L343" s="6">
        <f t="shared" si="37"/>
        <v>1071.3669646919927</v>
      </c>
      <c r="M343" s="69">
        <f t="shared" si="38"/>
        <v>20.802784236955159</v>
      </c>
      <c r="N343" s="8">
        <f t="shared" si="39"/>
        <v>5150.1133333333328</v>
      </c>
      <c r="O343" s="22"/>
      <c r="P343" s="22"/>
      <c r="Q343" s="2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2:28" ht="29.25" customHeight="1" x14ac:dyDescent="0.25">
      <c r="B344" s="35"/>
      <c r="C344" s="45" t="s">
        <v>316</v>
      </c>
      <c r="D344" s="40"/>
      <c r="E344" s="43"/>
      <c r="F344" s="75"/>
      <c r="G344" s="83"/>
      <c r="H344" s="83"/>
      <c r="I344" s="11"/>
      <c r="J344" s="11"/>
      <c r="K344" s="8"/>
      <c r="L344" s="6"/>
      <c r="M344" s="69"/>
      <c r="N344" s="8"/>
      <c r="O344" s="22"/>
      <c r="P344" s="22"/>
      <c r="Q344" s="2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2:28" ht="29.25" customHeight="1" x14ac:dyDescent="0.25">
      <c r="B345" s="39">
        <v>305</v>
      </c>
      <c r="C345" s="44" t="s">
        <v>317</v>
      </c>
      <c r="D345" s="40" t="s">
        <v>381</v>
      </c>
      <c r="E345" s="41">
        <v>1</v>
      </c>
      <c r="F345" s="78">
        <v>161.28</v>
      </c>
      <c r="G345" s="83">
        <v>165.9</v>
      </c>
      <c r="H345" s="83">
        <v>174.2</v>
      </c>
      <c r="I345" s="11"/>
      <c r="J345" s="11"/>
      <c r="K345" s="8">
        <f t="shared" si="36"/>
        <v>167.12666666666667</v>
      </c>
      <c r="L345" s="6">
        <f t="shared" si="37"/>
        <v>6.5467651044873483</v>
      </c>
      <c r="M345" s="69">
        <f t="shared" si="38"/>
        <v>3.9172474597036269</v>
      </c>
      <c r="N345" s="8">
        <f t="shared" si="39"/>
        <v>167.12666666666667</v>
      </c>
      <c r="O345" s="22"/>
      <c r="P345" s="22"/>
      <c r="Q345" s="2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2:28" ht="29.25" customHeight="1" x14ac:dyDescent="0.25">
      <c r="B346" s="35">
        <v>306</v>
      </c>
      <c r="C346" s="44" t="s">
        <v>318</v>
      </c>
      <c r="D346" s="40" t="s">
        <v>381</v>
      </c>
      <c r="E346" s="41">
        <v>1</v>
      </c>
      <c r="F346" s="78">
        <v>76.5</v>
      </c>
      <c r="G346" s="83">
        <v>115.5</v>
      </c>
      <c r="H346" s="83">
        <v>121.28</v>
      </c>
      <c r="I346" s="11"/>
      <c r="J346" s="11"/>
      <c r="K346" s="8">
        <f t="shared" si="36"/>
        <v>104.42666666666666</v>
      </c>
      <c r="L346" s="6">
        <f t="shared" si="37"/>
        <v>24.357260382344588</v>
      </c>
      <c r="M346" s="69">
        <f t="shared" si="38"/>
        <v>23.324751387587387</v>
      </c>
      <c r="N346" s="8">
        <f t="shared" si="39"/>
        <v>104.42666666666665</v>
      </c>
      <c r="O346" s="22"/>
      <c r="P346" s="22"/>
      <c r="Q346" s="2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2:28" ht="29.25" customHeight="1" x14ac:dyDescent="0.25">
      <c r="B347" s="35">
        <v>307</v>
      </c>
      <c r="C347" s="44" t="s">
        <v>319</v>
      </c>
      <c r="D347" s="40" t="s">
        <v>381</v>
      </c>
      <c r="E347" s="41">
        <v>1</v>
      </c>
      <c r="F347" s="78">
        <v>129.02000000000001</v>
      </c>
      <c r="G347" s="83">
        <v>193.2</v>
      </c>
      <c r="H347" s="83">
        <v>202.86</v>
      </c>
      <c r="I347" s="11"/>
      <c r="J347" s="11"/>
      <c r="K347" s="8">
        <f t="shared" si="36"/>
        <v>175.02666666666667</v>
      </c>
      <c r="L347" s="6">
        <f t="shared" si="37"/>
        <v>40.134635084093304</v>
      </c>
      <c r="M347" s="69">
        <f t="shared" si="38"/>
        <v>22.930583006833228</v>
      </c>
      <c r="N347" s="8">
        <f t="shared" si="39"/>
        <v>175.02666666666667</v>
      </c>
      <c r="O347" s="22"/>
      <c r="P347" s="22"/>
      <c r="Q347" s="2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2:28" ht="29.25" customHeight="1" x14ac:dyDescent="0.25">
      <c r="B348" s="35">
        <v>308</v>
      </c>
      <c r="C348" s="44" t="s">
        <v>320</v>
      </c>
      <c r="D348" s="40" t="s">
        <v>381</v>
      </c>
      <c r="E348" s="41">
        <v>1</v>
      </c>
      <c r="F348" s="78">
        <v>80.64</v>
      </c>
      <c r="G348" s="83">
        <v>121.8</v>
      </c>
      <c r="H348" s="83">
        <v>127.89</v>
      </c>
      <c r="I348" s="11"/>
      <c r="J348" s="11"/>
      <c r="K348" s="8">
        <f t="shared" si="36"/>
        <v>110.11</v>
      </c>
      <c r="L348" s="6">
        <f t="shared" si="37"/>
        <v>25.702776114653449</v>
      </c>
      <c r="M348" s="69">
        <f t="shared" si="38"/>
        <v>23.342817286943465</v>
      </c>
      <c r="N348" s="8">
        <f t="shared" si="39"/>
        <v>110.10999999999999</v>
      </c>
      <c r="O348" s="22"/>
      <c r="P348" s="22"/>
      <c r="Q348" s="2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2:28" ht="29.25" customHeight="1" x14ac:dyDescent="0.25">
      <c r="B349" s="35">
        <v>309</v>
      </c>
      <c r="C349" s="44" t="s">
        <v>321</v>
      </c>
      <c r="D349" s="40" t="s">
        <v>381</v>
      </c>
      <c r="E349" s="41">
        <v>1</v>
      </c>
      <c r="F349" s="78">
        <v>105.17</v>
      </c>
      <c r="G349" s="83">
        <v>112.35</v>
      </c>
      <c r="H349" s="83">
        <v>117.97</v>
      </c>
      <c r="I349" s="11"/>
      <c r="J349" s="11"/>
      <c r="K349" s="8">
        <f t="shared" si="36"/>
        <v>111.83</v>
      </c>
      <c r="L349" s="6">
        <f t="shared" si="37"/>
        <v>6.415824187117348</v>
      </c>
      <c r="M349" s="69">
        <f t="shared" si="38"/>
        <v>5.7371225852788585</v>
      </c>
      <c r="N349" s="8">
        <f t="shared" si="39"/>
        <v>111.83</v>
      </c>
      <c r="O349" s="22"/>
      <c r="P349" s="22"/>
      <c r="Q349" s="2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2:28" ht="29.25" customHeight="1" x14ac:dyDescent="0.25">
      <c r="B350" s="35">
        <v>310</v>
      </c>
      <c r="C350" s="44" t="s">
        <v>322</v>
      </c>
      <c r="D350" s="40" t="s">
        <v>381</v>
      </c>
      <c r="E350" s="41">
        <v>1</v>
      </c>
      <c r="F350" s="78">
        <v>87.25</v>
      </c>
      <c r="G350" s="83">
        <v>130.19999999999999</v>
      </c>
      <c r="H350" s="83">
        <v>136.71</v>
      </c>
      <c r="I350" s="11"/>
      <c r="J350" s="11"/>
      <c r="K350" s="8">
        <f t="shared" si="36"/>
        <v>118.05333333333333</v>
      </c>
      <c r="L350" s="6">
        <f t="shared" si="37"/>
        <v>26.874319216183565</v>
      </c>
      <c r="M350" s="69">
        <f t="shared" si="38"/>
        <v>22.76455772773625</v>
      </c>
      <c r="N350" s="8">
        <f t="shared" si="39"/>
        <v>118.05333333333331</v>
      </c>
      <c r="O350" s="22"/>
      <c r="P350" s="22"/>
      <c r="Q350" s="2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2:28" ht="29.25" customHeight="1" x14ac:dyDescent="0.25">
      <c r="C351" s="45" t="s">
        <v>362</v>
      </c>
      <c r="D351" s="40"/>
      <c r="E351" s="43"/>
      <c r="F351" s="75"/>
      <c r="G351" s="83"/>
      <c r="H351" s="83"/>
      <c r="I351" s="11"/>
      <c r="J351" s="11"/>
      <c r="K351" s="8"/>
      <c r="L351" s="6"/>
      <c r="M351" s="69"/>
      <c r="N351" s="8"/>
      <c r="O351" s="22"/>
      <c r="P351" s="22"/>
      <c r="Q351" s="2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2:28" ht="29.25" customHeight="1" x14ac:dyDescent="0.25">
      <c r="B352" s="39">
        <v>311</v>
      </c>
      <c r="C352" s="46" t="s">
        <v>366</v>
      </c>
      <c r="D352" s="40" t="s">
        <v>381</v>
      </c>
      <c r="E352" s="41">
        <v>1</v>
      </c>
      <c r="F352" s="75">
        <v>1028</v>
      </c>
      <c r="G352" s="83">
        <v>1233.75</v>
      </c>
      <c r="H352" s="83">
        <v>1295.44</v>
      </c>
      <c r="I352" s="12"/>
      <c r="J352" s="12"/>
      <c r="K352" s="8">
        <f t="shared" si="36"/>
        <v>1185.73</v>
      </c>
      <c r="L352" s="6">
        <f t="shared" si="37"/>
        <v>140.03741892794227</v>
      </c>
      <c r="M352" s="69">
        <f t="shared" si="38"/>
        <v>11.810228207765871</v>
      </c>
      <c r="N352" s="8">
        <f t="shared" si="39"/>
        <v>1185.73</v>
      </c>
      <c r="O352" s="22"/>
      <c r="P352" s="22"/>
      <c r="Q352" s="2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2:28" ht="29.25" customHeight="1" x14ac:dyDescent="0.25">
      <c r="B353" s="39">
        <v>312</v>
      </c>
      <c r="C353" s="44" t="s">
        <v>378</v>
      </c>
      <c r="D353" s="40" t="s">
        <v>381</v>
      </c>
      <c r="E353" s="41">
        <v>1</v>
      </c>
      <c r="F353" s="75">
        <v>370.94</v>
      </c>
      <c r="G353" s="83">
        <v>460.95</v>
      </c>
      <c r="H353" s="83">
        <v>484</v>
      </c>
      <c r="I353" s="12"/>
      <c r="J353" s="12"/>
      <c r="K353" s="8">
        <f t="shared" si="36"/>
        <v>438.62999999999994</v>
      </c>
      <c r="L353" s="6">
        <f t="shared" si="37"/>
        <v>59.743432275020822</v>
      </c>
      <c r="M353" s="69">
        <f t="shared" si="38"/>
        <v>13.620461955411356</v>
      </c>
      <c r="N353" s="8">
        <f t="shared" si="39"/>
        <v>438.62999999999994</v>
      </c>
      <c r="O353" s="22"/>
      <c r="P353" s="22"/>
      <c r="Q353" s="2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2:28" ht="29.25" customHeight="1" x14ac:dyDescent="0.25">
      <c r="B354" s="39">
        <v>313</v>
      </c>
      <c r="C354" s="60" t="s">
        <v>388</v>
      </c>
      <c r="D354" s="40" t="s">
        <v>381</v>
      </c>
      <c r="E354" s="41">
        <v>1</v>
      </c>
      <c r="F354" s="78">
        <v>524.22</v>
      </c>
      <c r="G354" s="83">
        <v>875.7</v>
      </c>
      <c r="H354" s="83">
        <v>919.49</v>
      </c>
      <c r="I354" s="12"/>
      <c r="J354" s="12"/>
      <c r="K354" s="8">
        <f t="shared" si="36"/>
        <v>773.13666666666666</v>
      </c>
      <c r="L354" s="6">
        <f t="shared" si="37"/>
        <v>216.67722822976421</v>
      </c>
      <c r="M354" s="69">
        <f t="shared" si="38"/>
        <v>28.025734332838638</v>
      </c>
      <c r="N354" s="8">
        <f t="shared" si="39"/>
        <v>773.13666666666654</v>
      </c>
      <c r="O354" s="22"/>
      <c r="P354" s="22"/>
      <c r="Q354" s="2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2:28" ht="29.25" customHeight="1" x14ac:dyDescent="0.25">
      <c r="B355" s="39">
        <v>314</v>
      </c>
      <c r="C355" s="60" t="s">
        <v>371</v>
      </c>
      <c r="D355" s="40" t="s">
        <v>381</v>
      </c>
      <c r="E355" s="41">
        <v>1</v>
      </c>
      <c r="F355" s="78">
        <v>20.61</v>
      </c>
      <c r="G355" s="83">
        <v>26.25</v>
      </c>
      <c r="H355" s="83">
        <v>27.56</v>
      </c>
      <c r="I355" s="12"/>
      <c r="J355" s="12"/>
      <c r="K355" s="8">
        <f t="shared" si="36"/>
        <v>24.806666666666668</v>
      </c>
      <c r="L355" s="6">
        <f t="shared" si="37"/>
        <v>3.6929708004983373</v>
      </c>
      <c r="M355" s="69">
        <f t="shared" si="38"/>
        <v>14.88700940808252</v>
      </c>
      <c r="N355" s="8">
        <f t="shared" si="39"/>
        <v>24.806666666666665</v>
      </c>
      <c r="O355" s="22"/>
      <c r="P355" s="22"/>
      <c r="Q355" s="2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2:28" ht="29.25" customHeight="1" x14ac:dyDescent="0.25">
      <c r="B356" s="39">
        <v>315</v>
      </c>
      <c r="C356" s="60" t="s">
        <v>380</v>
      </c>
      <c r="D356" s="40" t="s">
        <v>381</v>
      </c>
      <c r="E356" s="41">
        <v>1</v>
      </c>
      <c r="F356" s="78">
        <v>1027.82</v>
      </c>
      <c r="G356" s="83">
        <v>968.1</v>
      </c>
      <c r="H356" s="83">
        <v>1016.51</v>
      </c>
      <c r="I356" s="12"/>
      <c r="J356" s="12"/>
      <c r="K356" s="8">
        <f t="shared" si="36"/>
        <v>1004.1433333333334</v>
      </c>
      <c r="L356" s="6">
        <f t="shared" si="37"/>
        <v>31.722554016556277</v>
      </c>
      <c r="M356" s="69">
        <f t="shared" si="38"/>
        <v>3.159165924176456</v>
      </c>
      <c r="N356" s="8">
        <f t="shared" si="39"/>
        <v>1004.1433333333334</v>
      </c>
      <c r="O356" s="22"/>
      <c r="P356" s="22"/>
      <c r="Q356" s="2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2:28" ht="29.25" customHeight="1" x14ac:dyDescent="0.25">
      <c r="B357" s="39">
        <v>316</v>
      </c>
      <c r="C357" s="60" t="s">
        <v>372</v>
      </c>
      <c r="D357" s="40" t="s">
        <v>381</v>
      </c>
      <c r="E357" s="41">
        <v>1</v>
      </c>
      <c r="F357" s="78">
        <v>146.83000000000001</v>
      </c>
      <c r="G357" s="83">
        <v>157.5</v>
      </c>
      <c r="H357" s="83">
        <v>165.38</v>
      </c>
      <c r="I357" s="12"/>
      <c r="J357" s="12"/>
      <c r="K357" s="8">
        <f t="shared" si="36"/>
        <v>156.57000000000002</v>
      </c>
      <c r="L357" s="6">
        <f t="shared" si="37"/>
        <v>9.3099033292510533</v>
      </c>
      <c r="M357" s="69">
        <f t="shared" si="38"/>
        <v>5.9461603942332841</v>
      </c>
      <c r="N357" s="8">
        <f t="shared" si="39"/>
        <v>156.57</v>
      </c>
      <c r="O357" s="22"/>
      <c r="P357" s="22"/>
      <c r="Q357" s="2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2:28" ht="29.25" customHeight="1" x14ac:dyDescent="0.25">
      <c r="B358" s="39">
        <v>317</v>
      </c>
      <c r="C358" s="60" t="s">
        <v>373</v>
      </c>
      <c r="D358" s="40" t="s">
        <v>381</v>
      </c>
      <c r="E358" s="41">
        <v>1</v>
      </c>
      <c r="F358" s="78">
        <v>819.17</v>
      </c>
      <c r="G358" s="83">
        <v>703.5</v>
      </c>
      <c r="H358" s="83">
        <v>738.68</v>
      </c>
      <c r="I358" s="12"/>
      <c r="J358" s="12"/>
      <c r="K358" s="8">
        <f t="shared" si="36"/>
        <v>753.7833333333333</v>
      </c>
      <c r="L358" s="6">
        <f t="shared" si="37"/>
        <v>59.295617319776099</v>
      </c>
      <c r="M358" s="69">
        <f t="shared" si="38"/>
        <v>7.8664006880548474</v>
      </c>
      <c r="N358" s="8">
        <f t="shared" si="39"/>
        <v>753.7833333333333</v>
      </c>
      <c r="O358" s="22"/>
      <c r="P358" s="22"/>
      <c r="Q358" s="2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2:28" ht="29.25" customHeight="1" x14ac:dyDescent="0.25">
      <c r="B359" s="39">
        <v>318</v>
      </c>
      <c r="C359" s="60" t="s">
        <v>374</v>
      </c>
      <c r="D359" s="40" t="s">
        <v>381</v>
      </c>
      <c r="E359" s="41">
        <v>1</v>
      </c>
      <c r="F359" s="78">
        <v>844.93</v>
      </c>
      <c r="G359" s="83">
        <v>766.5</v>
      </c>
      <c r="H359" s="83">
        <v>804.83</v>
      </c>
      <c r="I359" s="12"/>
      <c r="J359" s="12"/>
      <c r="K359" s="8">
        <f t="shared" si="36"/>
        <v>805.42</v>
      </c>
      <c r="L359" s="6">
        <f t="shared" si="37"/>
        <v>39.218328623234285</v>
      </c>
      <c r="M359" s="69">
        <f t="shared" si="38"/>
        <v>4.8693015598363942</v>
      </c>
      <c r="N359" s="8">
        <f t="shared" si="39"/>
        <v>805.41999999999985</v>
      </c>
      <c r="O359" s="22"/>
      <c r="P359" s="22"/>
      <c r="Q359" s="2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2:28" ht="29.25" customHeight="1" x14ac:dyDescent="0.25">
      <c r="B360" s="39">
        <v>319</v>
      </c>
      <c r="C360" s="60" t="s">
        <v>375</v>
      </c>
      <c r="D360" s="40" t="s">
        <v>381</v>
      </c>
      <c r="E360" s="41">
        <v>1</v>
      </c>
      <c r="F360" s="78">
        <v>52.81</v>
      </c>
      <c r="G360" s="83">
        <v>52.5</v>
      </c>
      <c r="H360" s="83">
        <v>55.13</v>
      </c>
      <c r="I360" s="12"/>
      <c r="J360" s="12"/>
      <c r="K360" s="8">
        <f t="shared" si="36"/>
        <v>53.48</v>
      </c>
      <c r="L360" s="6">
        <f t="shared" si="37"/>
        <v>1.4373239022572479</v>
      </c>
      <c r="M360" s="69">
        <f t="shared" si="38"/>
        <v>2.6875914402715932</v>
      </c>
      <c r="N360" s="8">
        <f t="shared" si="39"/>
        <v>53.48</v>
      </c>
      <c r="O360" s="22"/>
      <c r="P360" s="22"/>
      <c r="Q360" s="2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2:28" ht="29.25" customHeight="1" x14ac:dyDescent="0.25">
      <c r="B361" s="39">
        <v>320</v>
      </c>
      <c r="C361" s="60" t="s">
        <v>376</v>
      </c>
      <c r="D361" s="40" t="s">
        <v>381</v>
      </c>
      <c r="E361" s="41">
        <v>1</v>
      </c>
      <c r="F361" s="78">
        <v>51.52</v>
      </c>
      <c r="G361" s="83">
        <v>49.35</v>
      </c>
      <c r="H361" s="83">
        <v>51.82</v>
      </c>
      <c r="I361" s="12"/>
      <c r="J361" s="12"/>
      <c r="K361" s="8">
        <f t="shared" si="36"/>
        <v>50.896666666666668</v>
      </c>
      <c r="L361" s="6">
        <f t="shared" si="37"/>
        <v>1.3478254090694883</v>
      </c>
      <c r="M361" s="69">
        <f t="shared" si="38"/>
        <v>2.648160473644944</v>
      </c>
      <c r="N361" s="8">
        <f t="shared" si="39"/>
        <v>50.896666666666661</v>
      </c>
      <c r="O361" s="22"/>
      <c r="P361" s="22"/>
      <c r="Q361" s="2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2:28" ht="29.25" customHeight="1" x14ac:dyDescent="0.25">
      <c r="B362" s="39">
        <v>321</v>
      </c>
      <c r="C362" s="60" t="s">
        <v>377</v>
      </c>
      <c r="D362" s="40" t="s">
        <v>381</v>
      </c>
      <c r="E362" s="41">
        <v>1</v>
      </c>
      <c r="F362" s="78">
        <v>14168</v>
      </c>
      <c r="G362" s="83">
        <v>14996.1</v>
      </c>
      <c r="H362" s="83">
        <v>15745.91</v>
      </c>
      <c r="I362" s="12"/>
      <c r="J362" s="12"/>
      <c r="K362" s="8">
        <f t="shared" si="36"/>
        <v>14970.003333333332</v>
      </c>
      <c r="L362" s="6">
        <f t="shared" si="37"/>
        <v>789.27863839922418</v>
      </c>
      <c r="M362" s="69">
        <f t="shared" si="38"/>
        <v>5.2724012201236929</v>
      </c>
      <c r="N362" s="8">
        <f t="shared" si="39"/>
        <v>14970.00333333333</v>
      </c>
      <c r="O362" s="22"/>
      <c r="P362" s="22"/>
      <c r="Q362" s="2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2:28" ht="29.25" customHeight="1" x14ac:dyDescent="0.25">
      <c r="B363" s="35"/>
      <c r="C363" s="45" t="s">
        <v>323</v>
      </c>
      <c r="D363" s="40"/>
      <c r="E363" s="43"/>
      <c r="F363" s="75"/>
      <c r="G363" s="83"/>
      <c r="H363" s="83"/>
      <c r="I363" s="12"/>
      <c r="J363" s="12"/>
      <c r="K363" s="8"/>
      <c r="L363" s="6"/>
      <c r="M363" s="69"/>
      <c r="N363" s="8"/>
      <c r="O363" s="22"/>
      <c r="P363" s="22"/>
      <c r="Q363" s="2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2:28" ht="29.25" customHeight="1" x14ac:dyDescent="0.25">
      <c r="B364" s="35">
        <v>322</v>
      </c>
      <c r="C364" s="60" t="s">
        <v>351</v>
      </c>
      <c r="D364" s="40" t="s">
        <v>381</v>
      </c>
      <c r="E364" s="41">
        <v>1</v>
      </c>
      <c r="F364" s="79">
        <v>8.94</v>
      </c>
      <c r="G364" s="83">
        <v>10.5</v>
      </c>
      <c r="H364" s="83">
        <v>11.03</v>
      </c>
      <c r="I364" s="11"/>
      <c r="J364" s="11"/>
      <c r="K364" s="8">
        <f t="shared" si="36"/>
        <v>10.156666666666666</v>
      </c>
      <c r="L364" s="6">
        <f t="shared" si="37"/>
        <v>1.0864774886454542</v>
      </c>
      <c r="M364" s="69">
        <f t="shared" si="38"/>
        <v>10.697185644687767</v>
      </c>
      <c r="N364" s="8">
        <f t="shared" si="39"/>
        <v>10.156666666666666</v>
      </c>
      <c r="O364" s="22"/>
      <c r="P364" s="22"/>
      <c r="Q364" s="2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2:28" ht="29.25" customHeight="1" x14ac:dyDescent="0.25">
      <c r="B365" s="35">
        <v>323</v>
      </c>
      <c r="C365" s="60" t="s">
        <v>324</v>
      </c>
      <c r="D365" s="40" t="s">
        <v>381</v>
      </c>
      <c r="E365" s="41">
        <v>1</v>
      </c>
      <c r="F365" s="79">
        <v>823.2</v>
      </c>
      <c r="G365" s="83">
        <v>987</v>
      </c>
      <c r="H365" s="83">
        <v>1036.3499999999999</v>
      </c>
      <c r="I365" s="11"/>
      <c r="J365" s="11"/>
      <c r="K365" s="8">
        <f t="shared" ref="K365:K395" si="40">AVERAGE(F365:J365)</f>
        <v>948.85</v>
      </c>
      <c r="L365" s="6">
        <f t="shared" ref="L365:L396" si="41">SQRT((SUM(IF(F365&gt;0,POWER(F365-K365,2),0),IF(G365&gt;0,POWER(G365-K365,2),0),IF(H365&gt;0,POWER(H365-K365,2),0),IF(I365&gt;0,POWER(I365-K365,2),0),IF(J365&gt;0,POWER(J365-K365,2),0),))/(COUNTA(F365:J365)-1))</f>
        <v>111.5786605942193</v>
      </c>
      <c r="M365" s="69">
        <f t="shared" ref="M365:M396" si="42">L365/K365*100</f>
        <v>11.759357179134668</v>
      </c>
      <c r="N365" s="8">
        <f t="shared" ref="N365:N395" si="43">((E365/COUNTA(F365:J365))*(SUM(F365:J365)))</f>
        <v>948.85</v>
      </c>
      <c r="O365" s="22"/>
      <c r="P365" s="22"/>
      <c r="Q365" s="2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2:28" ht="29.25" customHeight="1" x14ac:dyDescent="0.25">
      <c r="B366" s="35">
        <v>324</v>
      </c>
      <c r="C366" s="60" t="s">
        <v>389</v>
      </c>
      <c r="D366" s="40" t="s">
        <v>381</v>
      </c>
      <c r="E366" s="41">
        <v>1</v>
      </c>
      <c r="F366" s="79">
        <v>220.51</v>
      </c>
      <c r="G366" s="83">
        <v>260.39999999999998</v>
      </c>
      <c r="H366" s="83">
        <v>273.42</v>
      </c>
      <c r="I366" s="11"/>
      <c r="J366" s="11"/>
      <c r="K366" s="8">
        <f t="shared" si="40"/>
        <v>251.4433333333333</v>
      </c>
      <c r="L366" s="6">
        <f t="shared" si="41"/>
        <v>27.568703874744163</v>
      </c>
      <c r="M366" s="69">
        <f t="shared" si="42"/>
        <v>10.964181674364335</v>
      </c>
      <c r="N366" s="8">
        <f t="shared" si="43"/>
        <v>251.4433333333333</v>
      </c>
      <c r="O366" s="22"/>
      <c r="P366" s="22"/>
      <c r="Q366" s="2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2:28" ht="29.25" customHeight="1" x14ac:dyDescent="0.25">
      <c r="B367" s="35"/>
      <c r="C367" s="45" t="s">
        <v>367</v>
      </c>
      <c r="D367" s="40"/>
      <c r="E367" s="43"/>
      <c r="F367" s="75"/>
      <c r="G367" s="83"/>
      <c r="H367" s="83"/>
      <c r="I367" s="11"/>
      <c r="J367" s="11"/>
      <c r="K367" s="8"/>
      <c r="L367" s="6"/>
      <c r="M367" s="69"/>
      <c r="N367" s="8"/>
      <c r="O367" s="22"/>
      <c r="P367" s="22"/>
      <c r="Q367" s="2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2:28" ht="29.25" customHeight="1" x14ac:dyDescent="0.25">
      <c r="B368" s="35">
        <v>325</v>
      </c>
      <c r="C368" s="46" t="s">
        <v>368</v>
      </c>
      <c r="D368" s="40" t="s">
        <v>381</v>
      </c>
      <c r="E368" s="41">
        <v>1</v>
      </c>
      <c r="F368" s="80">
        <v>6390.97</v>
      </c>
      <c r="G368" s="83">
        <v>7508.55</v>
      </c>
      <c r="H368" s="83">
        <v>7883.98</v>
      </c>
      <c r="I368" s="11"/>
      <c r="J368" s="11"/>
      <c r="K368" s="8">
        <f t="shared" si="40"/>
        <v>7261.166666666667</v>
      </c>
      <c r="L368" s="6">
        <f t="shared" si="41"/>
        <v>776.63929866659009</v>
      </c>
      <c r="M368" s="69">
        <f t="shared" si="42"/>
        <v>10.695792209698947</v>
      </c>
      <c r="N368" s="8">
        <f t="shared" si="43"/>
        <v>7261.1666666666661</v>
      </c>
      <c r="O368" s="22"/>
      <c r="P368" s="22"/>
      <c r="Q368" s="2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2:28" ht="29.25" customHeight="1" x14ac:dyDescent="0.25">
      <c r="B369" s="35">
        <v>326</v>
      </c>
      <c r="C369" s="44" t="s">
        <v>369</v>
      </c>
      <c r="D369" s="40" t="s">
        <v>381</v>
      </c>
      <c r="E369" s="41">
        <v>1</v>
      </c>
      <c r="F369" s="80">
        <v>1339.52</v>
      </c>
      <c r="G369" s="83">
        <v>937.65</v>
      </c>
      <c r="H369" s="83">
        <v>984.53</v>
      </c>
      <c r="I369" s="11"/>
      <c r="J369" s="11"/>
      <c r="K369" s="8">
        <f t="shared" si="40"/>
        <v>1087.2333333333333</v>
      </c>
      <c r="L369" s="6">
        <f t="shared" si="41"/>
        <v>219.74042694354932</v>
      </c>
      <c r="M369" s="69">
        <f t="shared" si="42"/>
        <v>20.210972217881718</v>
      </c>
      <c r="N369" s="8">
        <f t="shared" si="43"/>
        <v>1087.2333333333331</v>
      </c>
      <c r="O369" s="22"/>
      <c r="P369" s="22"/>
      <c r="Q369" s="2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2:28" ht="29.25" customHeight="1" x14ac:dyDescent="0.25">
      <c r="B370" s="35">
        <v>327</v>
      </c>
      <c r="C370" s="44" t="s">
        <v>370</v>
      </c>
      <c r="D370" s="40" t="s">
        <v>381</v>
      </c>
      <c r="E370" s="41">
        <v>1</v>
      </c>
      <c r="F370" s="80">
        <v>38.770000000000003</v>
      </c>
      <c r="G370" s="83">
        <v>47.25</v>
      </c>
      <c r="H370" s="83">
        <v>49.61</v>
      </c>
      <c r="I370" s="11"/>
      <c r="J370" s="11"/>
      <c r="K370" s="8">
        <f t="shared" si="40"/>
        <v>45.21</v>
      </c>
      <c r="L370" s="6">
        <f t="shared" si="41"/>
        <v>5.7006666276848694</v>
      </c>
      <c r="M370" s="69">
        <f t="shared" si="42"/>
        <v>12.60930463986921</v>
      </c>
      <c r="N370" s="8">
        <f t="shared" si="43"/>
        <v>45.209999999999994</v>
      </c>
      <c r="O370" s="22"/>
      <c r="P370" s="22"/>
      <c r="Q370" s="2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2:28" ht="29.25" customHeight="1" x14ac:dyDescent="0.25">
      <c r="B371" s="35">
        <v>328</v>
      </c>
      <c r="C371" s="44" t="s">
        <v>390</v>
      </c>
      <c r="D371" s="40" t="s">
        <v>381</v>
      </c>
      <c r="E371" s="41">
        <v>1</v>
      </c>
      <c r="F371" s="80">
        <v>1776.41</v>
      </c>
      <c r="G371" s="83">
        <v>1396.5</v>
      </c>
      <c r="H371" s="83">
        <v>1466.33</v>
      </c>
      <c r="I371" s="11"/>
      <c r="J371" s="11"/>
      <c r="K371" s="8">
        <f t="shared" si="40"/>
        <v>1546.4133333333332</v>
      </c>
      <c r="L371" s="6">
        <f t="shared" si="41"/>
        <v>202.21994766425334</v>
      </c>
      <c r="M371" s="69">
        <f t="shared" si="42"/>
        <v>13.07670745623766</v>
      </c>
      <c r="N371" s="8">
        <f t="shared" si="43"/>
        <v>1546.4133333333332</v>
      </c>
      <c r="O371" s="22"/>
      <c r="P371" s="22"/>
      <c r="Q371" s="2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2:28" ht="29.25" customHeight="1" x14ac:dyDescent="0.25">
      <c r="B372" s="35"/>
      <c r="C372" s="45" t="s">
        <v>325</v>
      </c>
      <c r="D372" s="40"/>
      <c r="E372" s="43"/>
      <c r="F372" s="75"/>
      <c r="G372" s="83"/>
      <c r="H372" s="83"/>
      <c r="I372" s="11"/>
      <c r="J372" s="11"/>
      <c r="K372" s="8"/>
      <c r="L372" s="6"/>
      <c r="M372" s="69"/>
      <c r="N372" s="8"/>
      <c r="O372" s="22"/>
      <c r="P372" s="22"/>
      <c r="Q372" s="2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2:28" ht="29.25" customHeight="1" x14ac:dyDescent="0.25">
      <c r="B373" s="35">
        <v>329</v>
      </c>
      <c r="C373" s="44" t="s">
        <v>326</v>
      </c>
      <c r="D373" s="40" t="s">
        <v>381</v>
      </c>
      <c r="E373" s="41">
        <v>1</v>
      </c>
      <c r="F373" s="78">
        <v>792.51</v>
      </c>
      <c r="G373" s="83">
        <v>764.4</v>
      </c>
      <c r="H373" s="83">
        <v>802.62</v>
      </c>
      <c r="I373" s="12"/>
      <c r="J373" s="12"/>
      <c r="K373" s="8">
        <f t="shared" si="40"/>
        <v>786.50999999999988</v>
      </c>
      <c r="L373" s="6">
        <f t="shared" si="41"/>
        <v>19.803840536623206</v>
      </c>
      <c r="M373" s="69">
        <f t="shared" si="42"/>
        <v>2.5179388102660116</v>
      </c>
      <c r="N373" s="8">
        <f t="shared" si="43"/>
        <v>786.50999999999988</v>
      </c>
      <c r="O373" s="22"/>
      <c r="P373" s="22"/>
      <c r="Q373" s="2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2:28" ht="29.25" customHeight="1" x14ac:dyDescent="0.25">
      <c r="B374" s="35">
        <v>330</v>
      </c>
      <c r="C374" s="44" t="s">
        <v>327</v>
      </c>
      <c r="D374" s="40" t="s">
        <v>381</v>
      </c>
      <c r="E374" s="41">
        <v>1</v>
      </c>
      <c r="F374" s="78">
        <v>802.82</v>
      </c>
      <c r="G374" s="83">
        <v>742.35</v>
      </c>
      <c r="H374" s="83">
        <v>779.47</v>
      </c>
      <c r="I374" s="12"/>
      <c r="J374" s="12"/>
      <c r="K374" s="8">
        <f t="shared" si="40"/>
        <v>774.88000000000011</v>
      </c>
      <c r="L374" s="6">
        <f t="shared" si="41"/>
        <v>30.495184865811208</v>
      </c>
      <c r="M374" s="69">
        <f t="shared" si="42"/>
        <v>3.935471926725584</v>
      </c>
      <c r="N374" s="8">
        <f t="shared" si="43"/>
        <v>774.88000000000011</v>
      </c>
      <c r="O374" s="22"/>
      <c r="P374" s="22"/>
      <c r="Q374" s="2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2:28" ht="29.25" customHeight="1" x14ac:dyDescent="0.25">
      <c r="B375" s="35">
        <v>331</v>
      </c>
      <c r="C375" s="60" t="s">
        <v>391</v>
      </c>
      <c r="D375" s="40" t="s">
        <v>381</v>
      </c>
      <c r="E375" s="41">
        <v>1</v>
      </c>
      <c r="F375" s="78">
        <v>65.95</v>
      </c>
      <c r="G375" s="83">
        <v>77.7</v>
      </c>
      <c r="H375" s="83">
        <v>81.59</v>
      </c>
      <c r="I375" s="12"/>
      <c r="J375" s="12"/>
      <c r="K375" s="8">
        <f t="shared" si="40"/>
        <v>75.08</v>
      </c>
      <c r="L375" s="6">
        <f t="shared" si="41"/>
        <v>8.1425241786561493</v>
      </c>
      <c r="M375" s="69">
        <f t="shared" si="42"/>
        <v>10.845130765391781</v>
      </c>
      <c r="N375" s="8">
        <f t="shared" si="43"/>
        <v>75.08</v>
      </c>
      <c r="O375" s="22"/>
      <c r="P375" s="22"/>
      <c r="Q375" s="2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2:28" ht="29.25" customHeight="1" x14ac:dyDescent="0.25">
      <c r="B376" s="35">
        <v>332</v>
      </c>
      <c r="C376" s="60" t="s">
        <v>392</v>
      </c>
      <c r="D376" s="40" t="s">
        <v>381</v>
      </c>
      <c r="E376" s="41">
        <v>1</v>
      </c>
      <c r="F376" s="78">
        <v>655.85</v>
      </c>
      <c r="G376" s="83">
        <v>567</v>
      </c>
      <c r="H376" s="83">
        <v>595.35</v>
      </c>
      <c r="I376" s="12"/>
      <c r="J376" s="12"/>
      <c r="K376" s="8">
        <f t="shared" si="40"/>
        <v>606.06666666666661</v>
      </c>
      <c r="L376" s="6">
        <f t="shared" si="41"/>
        <v>45.384092293812976</v>
      </c>
      <c r="M376" s="69">
        <f t="shared" si="42"/>
        <v>7.4883003454756878</v>
      </c>
      <c r="N376" s="8">
        <f t="shared" si="43"/>
        <v>606.06666666666661</v>
      </c>
      <c r="O376" s="22"/>
      <c r="P376" s="22"/>
      <c r="Q376" s="2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2:28" ht="29.25" customHeight="1" x14ac:dyDescent="0.25">
      <c r="B377" s="35">
        <v>333</v>
      </c>
      <c r="C377" s="60" t="s">
        <v>359</v>
      </c>
      <c r="D377" s="40" t="s">
        <v>381</v>
      </c>
      <c r="E377" s="41">
        <v>1</v>
      </c>
      <c r="F377" s="78">
        <v>1878.53</v>
      </c>
      <c r="G377" s="83">
        <v>1267.3499999999999</v>
      </c>
      <c r="H377" s="83">
        <v>1330.72</v>
      </c>
      <c r="I377" s="12"/>
      <c r="J377" s="12"/>
      <c r="K377" s="8">
        <f t="shared" si="40"/>
        <v>1492.2</v>
      </c>
      <c r="L377" s="6">
        <f t="shared" si="41"/>
        <v>336.068580649843</v>
      </c>
      <c r="M377" s="69">
        <f t="shared" si="42"/>
        <v>22.521684804305252</v>
      </c>
      <c r="N377" s="8">
        <f t="shared" si="43"/>
        <v>1492.2</v>
      </c>
      <c r="O377" s="22"/>
      <c r="P377" s="22"/>
      <c r="Q377" s="2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2:28" ht="29.25" customHeight="1" x14ac:dyDescent="0.25">
      <c r="B378" s="35">
        <v>334</v>
      </c>
      <c r="C378" s="60" t="s">
        <v>379</v>
      </c>
      <c r="D378" s="40" t="s">
        <v>381</v>
      </c>
      <c r="E378" s="41">
        <v>1</v>
      </c>
      <c r="F378" s="78">
        <v>757.34</v>
      </c>
      <c r="G378" s="83">
        <v>1190.7</v>
      </c>
      <c r="H378" s="83">
        <v>1250.24</v>
      </c>
      <c r="I378" s="12"/>
      <c r="J378" s="12"/>
      <c r="K378" s="8">
        <f t="shared" si="40"/>
        <v>1066.0933333333332</v>
      </c>
      <c r="L378" s="6">
        <f t="shared" si="41"/>
        <v>269.04036599241635</v>
      </c>
      <c r="M378" s="69">
        <f t="shared" si="42"/>
        <v>25.236098714848264</v>
      </c>
      <c r="N378" s="8">
        <f t="shared" si="43"/>
        <v>1066.0933333333332</v>
      </c>
      <c r="O378" s="22"/>
      <c r="P378" s="22"/>
      <c r="Q378" s="2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2:28" ht="29.25" customHeight="1" x14ac:dyDescent="0.25">
      <c r="B379" s="35">
        <v>335</v>
      </c>
      <c r="C379" s="60" t="s">
        <v>393</v>
      </c>
      <c r="D379" s="40" t="s">
        <v>381</v>
      </c>
      <c r="E379" s="41">
        <v>1</v>
      </c>
      <c r="F379" s="78">
        <v>781.82</v>
      </c>
      <c r="G379" s="83">
        <v>1260</v>
      </c>
      <c r="H379" s="83">
        <v>1323</v>
      </c>
      <c r="I379" s="12"/>
      <c r="J379" s="12"/>
      <c r="K379" s="8">
        <f t="shared" si="40"/>
        <v>1121.6066666666668</v>
      </c>
      <c r="L379" s="6">
        <f t="shared" si="41"/>
        <v>295.94506945264914</v>
      </c>
      <c r="M379" s="69">
        <f t="shared" si="42"/>
        <v>26.385815834366987</v>
      </c>
      <c r="N379" s="8">
        <f t="shared" si="43"/>
        <v>1121.6066666666666</v>
      </c>
      <c r="O379" s="22"/>
      <c r="P379" s="22"/>
      <c r="Q379" s="2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2:28" ht="29.25" customHeight="1" x14ac:dyDescent="0.25">
      <c r="C380" s="45" t="s">
        <v>18</v>
      </c>
      <c r="D380" s="40"/>
      <c r="E380" s="47"/>
      <c r="F380" s="75"/>
      <c r="G380" s="83"/>
      <c r="H380" s="83"/>
      <c r="I380" s="12"/>
      <c r="J380" s="12"/>
      <c r="K380" s="8"/>
      <c r="L380" s="6"/>
      <c r="M380" s="69"/>
      <c r="N380" s="8"/>
      <c r="O380" s="22"/>
      <c r="P380" s="22"/>
      <c r="Q380" s="2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2:28" ht="29.25" customHeight="1" x14ac:dyDescent="0.25">
      <c r="B381" s="39">
        <v>336</v>
      </c>
      <c r="C381" s="44" t="s">
        <v>328</v>
      </c>
      <c r="D381" s="40" t="s">
        <v>381</v>
      </c>
      <c r="E381" s="41">
        <v>1</v>
      </c>
      <c r="F381" s="80">
        <v>1663.08</v>
      </c>
      <c r="G381" s="83">
        <v>2556.75</v>
      </c>
      <c r="H381" s="83">
        <v>2684.59</v>
      </c>
      <c r="I381" s="12"/>
      <c r="J381" s="12"/>
      <c r="K381" s="8">
        <f>AVERAGE(F381:J381)</f>
        <v>2301.4733333333334</v>
      </c>
      <c r="L381" s="6">
        <f t="shared" si="41"/>
        <v>556.54766411632124</v>
      </c>
      <c r="M381" s="69">
        <f t="shared" si="42"/>
        <v>24.182233878428075</v>
      </c>
      <c r="N381" s="8">
        <f t="shared" si="43"/>
        <v>2301.4733333333334</v>
      </c>
      <c r="O381" s="22"/>
      <c r="P381" s="22"/>
      <c r="Q381" s="2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2:28" ht="29.25" customHeight="1" x14ac:dyDescent="0.25">
      <c r="B382" s="39">
        <v>337</v>
      </c>
      <c r="C382" s="44" t="s">
        <v>352</v>
      </c>
      <c r="D382" s="40" t="s">
        <v>381</v>
      </c>
      <c r="E382" s="41">
        <v>1</v>
      </c>
      <c r="F382" s="80">
        <v>741.51</v>
      </c>
      <c r="G382" s="83">
        <v>672</v>
      </c>
      <c r="H382" s="83">
        <v>705.6</v>
      </c>
      <c r="I382" s="12"/>
      <c r="J382" s="12"/>
      <c r="K382" s="8">
        <f t="shared" si="40"/>
        <v>706.37</v>
      </c>
      <c r="L382" s="6">
        <f t="shared" si="41"/>
        <v>34.761396692307976</v>
      </c>
      <c r="M382" s="69">
        <f t="shared" si="42"/>
        <v>4.9211315163877254</v>
      </c>
      <c r="N382" s="8">
        <f t="shared" si="43"/>
        <v>706.37</v>
      </c>
      <c r="O382" s="22"/>
      <c r="P382" s="22"/>
      <c r="Q382" s="2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2:28" ht="29.25" customHeight="1" x14ac:dyDescent="0.25">
      <c r="B383" s="39">
        <v>338</v>
      </c>
      <c r="C383" s="44" t="s">
        <v>353</v>
      </c>
      <c r="D383" s="40" t="s">
        <v>381</v>
      </c>
      <c r="E383" s="41">
        <v>1</v>
      </c>
      <c r="F383" s="80">
        <v>1149.55</v>
      </c>
      <c r="G383" s="83">
        <v>735</v>
      </c>
      <c r="H383" s="83">
        <v>771.75</v>
      </c>
      <c r="I383" s="11"/>
      <c r="J383" s="11"/>
      <c r="K383" s="8">
        <f t="shared" si="40"/>
        <v>885.43333333333339</v>
      </c>
      <c r="L383" s="6">
        <f t="shared" si="41"/>
        <v>229.46862712216964</v>
      </c>
      <c r="M383" s="69">
        <f t="shared" si="42"/>
        <v>25.915968880266117</v>
      </c>
      <c r="N383" s="8">
        <f t="shared" si="43"/>
        <v>885.43333333333339</v>
      </c>
      <c r="O383" s="22"/>
      <c r="P383" s="22"/>
      <c r="Q383" s="2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2:28" ht="29.25" customHeight="1" x14ac:dyDescent="0.25">
      <c r="B384" s="39">
        <v>339</v>
      </c>
      <c r="C384" s="44" t="s">
        <v>329</v>
      </c>
      <c r="D384" s="40" t="s">
        <v>381</v>
      </c>
      <c r="E384" s="41">
        <v>1</v>
      </c>
      <c r="F384" s="80">
        <v>695.52</v>
      </c>
      <c r="G384" s="83">
        <v>785.4</v>
      </c>
      <c r="H384" s="83">
        <v>824.67</v>
      </c>
      <c r="I384" s="11"/>
      <c r="J384" s="11"/>
      <c r="K384" s="8">
        <f t="shared" si="40"/>
        <v>768.53000000000009</v>
      </c>
      <c r="L384" s="6">
        <f t="shared" si="41"/>
        <v>66.207086478714643</v>
      </c>
      <c r="M384" s="69">
        <f t="shared" si="42"/>
        <v>8.6147692970625265</v>
      </c>
      <c r="N384" s="8">
        <f t="shared" si="43"/>
        <v>768.53</v>
      </c>
      <c r="O384" s="22"/>
      <c r="P384" s="22"/>
      <c r="Q384" s="2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2:30" ht="29.25" customHeight="1" x14ac:dyDescent="0.25">
      <c r="B385" s="39">
        <v>340</v>
      </c>
      <c r="C385" s="44" t="s">
        <v>330</v>
      </c>
      <c r="D385" s="40" t="s">
        <v>381</v>
      </c>
      <c r="E385" s="41">
        <v>1</v>
      </c>
      <c r="F385" s="80">
        <v>217.67</v>
      </c>
      <c r="G385" s="83">
        <v>346.5</v>
      </c>
      <c r="H385" s="83">
        <v>363.83</v>
      </c>
      <c r="I385" s="11"/>
      <c r="J385" s="11"/>
      <c r="K385" s="8">
        <f t="shared" si="40"/>
        <v>309.33333333333331</v>
      </c>
      <c r="L385" s="6">
        <f t="shared" si="41"/>
        <v>79.854287507517938</v>
      </c>
      <c r="M385" s="69">
        <f t="shared" si="42"/>
        <v>25.814963633895889</v>
      </c>
      <c r="N385" s="8">
        <f t="shared" si="43"/>
        <v>309.33333333333331</v>
      </c>
      <c r="O385" s="22"/>
      <c r="P385" s="22"/>
      <c r="Q385" s="2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2:30" ht="29.25" customHeight="1" x14ac:dyDescent="0.25">
      <c r="B386" s="35">
        <v>341</v>
      </c>
      <c r="C386" s="60" t="s">
        <v>355</v>
      </c>
      <c r="D386" s="40" t="s">
        <v>381</v>
      </c>
      <c r="E386" s="41">
        <v>1</v>
      </c>
      <c r="F386" s="80">
        <v>3196.82</v>
      </c>
      <c r="G386" s="83">
        <v>2800.35</v>
      </c>
      <c r="H386" s="83">
        <v>2940.37</v>
      </c>
      <c r="I386" s="11"/>
      <c r="J386" s="11"/>
      <c r="K386" s="8">
        <f t="shared" si="40"/>
        <v>2979.1800000000003</v>
      </c>
      <c r="L386" s="6">
        <f t="shared" si="41"/>
        <v>201.06411241193703</v>
      </c>
      <c r="M386" s="69">
        <f t="shared" si="42"/>
        <v>6.7489749666665668</v>
      </c>
      <c r="N386" s="8">
        <f t="shared" si="43"/>
        <v>2979.1800000000003</v>
      </c>
      <c r="O386" s="22"/>
      <c r="P386" s="22"/>
      <c r="Q386" s="2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2:30" ht="29.25" customHeight="1" x14ac:dyDescent="0.25">
      <c r="B387" s="35">
        <v>342</v>
      </c>
      <c r="C387" s="60" t="s">
        <v>357</v>
      </c>
      <c r="D387" s="40" t="s">
        <v>381</v>
      </c>
      <c r="E387" s="41">
        <v>1</v>
      </c>
      <c r="F387" s="80">
        <v>27882.9</v>
      </c>
      <c r="G387" s="83">
        <v>30516.15</v>
      </c>
      <c r="H387" s="83">
        <v>32041.96</v>
      </c>
      <c r="I387" s="11"/>
      <c r="J387" s="11"/>
      <c r="K387" s="8">
        <f t="shared" si="40"/>
        <v>30147.003333333338</v>
      </c>
      <c r="L387" s="6">
        <f t="shared" si="41"/>
        <v>2103.9598301852934</v>
      </c>
      <c r="M387" s="69">
        <f t="shared" si="42"/>
        <v>6.9790015509069159</v>
      </c>
      <c r="N387" s="8">
        <f t="shared" si="43"/>
        <v>30147.003333333334</v>
      </c>
      <c r="O387" s="22"/>
      <c r="P387" s="22"/>
      <c r="Q387" s="2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2:30" ht="29.25" customHeight="1" x14ac:dyDescent="0.25">
      <c r="B388" s="35">
        <v>343</v>
      </c>
      <c r="C388" s="60" t="s">
        <v>394</v>
      </c>
      <c r="D388" s="40" t="s">
        <v>381</v>
      </c>
      <c r="E388" s="41">
        <v>1</v>
      </c>
      <c r="F388" s="80">
        <v>3523.97</v>
      </c>
      <c r="G388" s="83">
        <v>5953.5</v>
      </c>
      <c r="H388" s="83">
        <v>6251.18</v>
      </c>
      <c r="I388" s="11"/>
      <c r="J388" s="11"/>
      <c r="K388" s="8">
        <f t="shared" si="40"/>
        <v>5242.8833333333332</v>
      </c>
      <c r="L388" s="6">
        <f t="shared" si="41"/>
        <v>1496.0449963932683</v>
      </c>
      <c r="M388" s="69">
        <f t="shared" si="42"/>
        <v>28.534775643045045</v>
      </c>
      <c r="N388" s="8">
        <f t="shared" si="43"/>
        <v>5242.8833333333332</v>
      </c>
      <c r="O388" s="22"/>
      <c r="P388" s="22"/>
      <c r="Q388" s="2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2:30" ht="29.25" customHeight="1" x14ac:dyDescent="0.25">
      <c r="B389" s="35"/>
      <c r="C389" s="45" t="s">
        <v>395</v>
      </c>
      <c r="D389" s="40"/>
      <c r="E389" s="41"/>
      <c r="F389" s="75"/>
      <c r="G389" s="83"/>
      <c r="H389" s="83"/>
      <c r="I389" s="11"/>
      <c r="J389" s="11"/>
      <c r="K389" s="8"/>
      <c r="L389" s="6"/>
      <c r="M389" s="69"/>
      <c r="N389" s="8"/>
      <c r="O389" s="22"/>
      <c r="P389" s="22"/>
      <c r="Q389" s="2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2:30" ht="29.25" customHeight="1" x14ac:dyDescent="0.25">
      <c r="B390" s="35">
        <v>344</v>
      </c>
      <c r="C390" s="63" t="s">
        <v>396</v>
      </c>
      <c r="D390" s="38" t="s">
        <v>381</v>
      </c>
      <c r="E390" s="61">
        <v>1</v>
      </c>
      <c r="F390" s="78">
        <v>5820.47</v>
      </c>
      <c r="G390" s="83">
        <v>6235.95</v>
      </c>
      <c r="H390" s="83">
        <v>6547.75</v>
      </c>
      <c r="I390" s="11"/>
      <c r="J390" s="11"/>
      <c r="K390" s="8">
        <f t="shared" si="40"/>
        <v>6201.3899999999994</v>
      </c>
      <c r="L390" s="6">
        <f t="shared" si="41"/>
        <v>364.86962712727939</v>
      </c>
      <c r="M390" s="69">
        <f t="shared" si="42"/>
        <v>5.8836749039695846</v>
      </c>
      <c r="N390" s="8">
        <f t="shared" si="43"/>
        <v>6201.3899999999994</v>
      </c>
      <c r="O390" s="22"/>
      <c r="P390" s="22"/>
      <c r="Q390" s="2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2:30" ht="29.25" customHeight="1" x14ac:dyDescent="0.25">
      <c r="B391" s="35">
        <v>345</v>
      </c>
      <c r="C391" s="63" t="s">
        <v>356</v>
      </c>
      <c r="D391" s="38" t="s">
        <v>381</v>
      </c>
      <c r="E391" s="61">
        <v>1</v>
      </c>
      <c r="F391" s="78">
        <v>752.68</v>
      </c>
      <c r="G391" s="83">
        <v>865.2</v>
      </c>
      <c r="H391" s="83">
        <v>908.46</v>
      </c>
      <c r="I391" s="11"/>
      <c r="J391" s="11"/>
      <c r="K391" s="8">
        <f t="shared" si="40"/>
        <v>842.11333333333334</v>
      </c>
      <c r="L391" s="6">
        <f t="shared" si="41"/>
        <v>80.415158604167047</v>
      </c>
      <c r="M391" s="69">
        <f t="shared" si="42"/>
        <v>9.549208570996031</v>
      </c>
      <c r="N391" s="8">
        <f t="shared" si="43"/>
        <v>842.11333333333334</v>
      </c>
      <c r="O391" s="22"/>
      <c r="P391" s="22"/>
      <c r="Q391" s="2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2:30" ht="29.25" customHeight="1" x14ac:dyDescent="0.25">
      <c r="B392" s="35">
        <v>346</v>
      </c>
      <c r="C392" s="63" t="s">
        <v>354</v>
      </c>
      <c r="D392" s="38" t="s">
        <v>381</v>
      </c>
      <c r="E392" s="61">
        <v>1</v>
      </c>
      <c r="F392" s="78">
        <v>6594.56</v>
      </c>
      <c r="G392" s="83">
        <v>7150.5</v>
      </c>
      <c r="H392" s="83">
        <v>7508.03</v>
      </c>
      <c r="I392" s="12"/>
      <c r="J392" s="12"/>
      <c r="K392" s="8">
        <f t="shared" si="40"/>
        <v>7084.3633333333337</v>
      </c>
      <c r="L392" s="6">
        <f t="shared" si="41"/>
        <v>460.3122899003817</v>
      </c>
      <c r="M392" s="69">
        <f t="shared" si="42"/>
        <v>6.4975816208426389</v>
      </c>
      <c r="N392" s="8">
        <f t="shared" si="43"/>
        <v>7084.3633333333328</v>
      </c>
      <c r="O392" s="22"/>
      <c r="P392" s="22"/>
      <c r="Q392" s="2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2:30" ht="29.25" customHeight="1" x14ac:dyDescent="0.25">
      <c r="B393" s="35">
        <v>347</v>
      </c>
      <c r="C393" s="63" t="s">
        <v>397</v>
      </c>
      <c r="D393" s="38" t="s">
        <v>381</v>
      </c>
      <c r="E393" s="61">
        <v>1</v>
      </c>
      <c r="F393" s="78">
        <v>5667.2</v>
      </c>
      <c r="G393" s="83">
        <v>7673.4</v>
      </c>
      <c r="H393" s="83">
        <v>8057.07</v>
      </c>
      <c r="I393" s="12"/>
      <c r="J393" s="12"/>
      <c r="K393" s="8">
        <f t="shared" si="40"/>
        <v>7132.5566666666664</v>
      </c>
      <c r="L393" s="6">
        <f t="shared" si="41"/>
        <v>1283.4536562078638</v>
      </c>
      <c r="M393" s="69">
        <f t="shared" si="42"/>
        <v>17.994300167371456</v>
      </c>
      <c r="N393" s="8">
        <f t="shared" si="43"/>
        <v>7132.5566666666655</v>
      </c>
      <c r="O393" s="22"/>
      <c r="P393" s="22"/>
      <c r="Q393" s="2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2:30" ht="29.25" customHeight="1" x14ac:dyDescent="0.25">
      <c r="B394" s="35">
        <v>348</v>
      </c>
      <c r="C394" s="63" t="s">
        <v>358</v>
      </c>
      <c r="D394" s="38" t="s">
        <v>381</v>
      </c>
      <c r="E394" s="61">
        <v>1</v>
      </c>
      <c r="F394" s="78">
        <v>27237.06</v>
      </c>
      <c r="G394" s="83">
        <v>31738.35</v>
      </c>
      <c r="H394" s="83">
        <v>33325.269999999997</v>
      </c>
      <c r="I394" s="12"/>
      <c r="J394" s="12"/>
      <c r="K394" s="8">
        <f t="shared" si="40"/>
        <v>30766.89333333333</v>
      </c>
      <c r="L394" s="6">
        <f t="shared" si="41"/>
        <v>3158.2228060150096</v>
      </c>
      <c r="M394" s="69">
        <f t="shared" si="42"/>
        <v>10.265003917679728</v>
      </c>
      <c r="N394" s="8">
        <f t="shared" si="43"/>
        <v>30766.89333333333</v>
      </c>
      <c r="O394" s="22"/>
      <c r="P394" s="22"/>
      <c r="Q394" s="2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2:30" ht="29.25" customHeight="1" x14ac:dyDescent="0.25">
      <c r="B395" s="35">
        <v>349</v>
      </c>
      <c r="C395" s="63" t="s">
        <v>398</v>
      </c>
      <c r="D395" s="38" t="s">
        <v>381</v>
      </c>
      <c r="E395" s="61">
        <v>1</v>
      </c>
      <c r="F395" s="78">
        <v>5025.3999999999996</v>
      </c>
      <c r="G395" s="83">
        <v>8064</v>
      </c>
      <c r="H395" s="83">
        <v>8467.2000000000007</v>
      </c>
      <c r="I395" s="12"/>
      <c r="J395" s="12"/>
      <c r="K395" s="8">
        <f t="shared" si="40"/>
        <v>7185.5333333333328</v>
      </c>
      <c r="L395" s="6">
        <f t="shared" si="41"/>
        <v>1881.5617378479333</v>
      </c>
      <c r="M395" s="69">
        <f t="shared" si="42"/>
        <v>26.185415202507816</v>
      </c>
      <c r="N395" s="8">
        <f t="shared" si="43"/>
        <v>7185.5333333333328</v>
      </c>
      <c r="O395" s="22"/>
      <c r="P395" s="22"/>
      <c r="Q395" s="2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2:30" ht="29.25" customHeight="1" x14ac:dyDescent="0.25">
      <c r="B396" s="66"/>
      <c r="C396" s="66"/>
      <c r="D396" s="66"/>
      <c r="E396" s="66"/>
      <c r="F396" s="19">
        <f>SUM(F8:F395)</f>
        <v>197267.40000000005</v>
      </c>
      <c r="G396" s="19">
        <f>SUM(G8:G395)</f>
        <v>224947.16999999995</v>
      </c>
      <c r="H396" s="19">
        <f t="shared" ref="H396:J396" si="44">SUM(H8:H395)</f>
        <v>236198.05000000008</v>
      </c>
      <c r="I396" s="19">
        <f t="shared" si="44"/>
        <v>0</v>
      </c>
      <c r="J396" s="19">
        <f t="shared" si="44"/>
        <v>0</v>
      </c>
      <c r="K396" s="19">
        <f>SUM(K8:K395)</f>
        <v>219470.87333333323</v>
      </c>
      <c r="L396" s="21">
        <f t="shared" si="41"/>
        <v>14166.708266948133</v>
      </c>
      <c r="M396" s="71">
        <f t="shared" si="42"/>
        <v>6.4549377563334707</v>
      </c>
      <c r="N396" s="19">
        <f>SUM(N8:N395)</f>
        <v>219470.87333333323</v>
      </c>
      <c r="O396" s="22"/>
      <c r="P396" s="22"/>
      <c r="Q396" s="2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2:30" ht="29.25" customHeight="1" x14ac:dyDescent="0.25"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8"/>
      <c r="O397" s="22"/>
      <c r="P397" s="22"/>
      <c r="Q397" s="2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2:30" ht="29.25" customHeight="1" x14ac:dyDescent="0.25">
      <c r="B398" s="101" t="s">
        <v>407</v>
      </c>
      <c r="C398" s="101"/>
      <c r="D398" s="101"/>
      <c r="E398" s="101"/>
      <c r="F398" s="101"/>
      <c r="G398" s="101"/>
      <c r="H398" s="101"/>
      <c r="I398" s="101"/>
      <c r="J398" s="101"/>
      <c r="K398" s="101"/>
      <c r="L398" s="101"/>
      <c r="M398" s="101"/>
      <c r="N398" s="101"/>
      <c r="O398" s="22"/>
      <c r="P398" s="22"/>
      <c r="Q398" s="2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2:30" ht="29.25" customHeight="1" x14ac:dyDescent="0.25">
      <c r="B399" s="93" t="s">
        <v>402</v>
      </c>
      <c r="C399" s="93"/>
      <c r="D399" s="93"/>
      <c r="E399" s="93"/>
      <c r="F399" s="93"/>
      <c r="G399" s="93"/>
      <c r="H399" s="93"/>
      <c r="I399" s="93"/>
      <c r="J399" s="93"/>
      <c r="K399" s="93"/>
      <c r="L399" s="93"/>
      <c r="M399" s="93"/>
      <c r="N399" s="93"/>
      <c r="O399" s="22"/>
      <c r="P399" s="22"/>
      <c r="Q399" s="2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2:30" ht="193.5" customHeight="1" x14ac:dyDescent="0.25">
      <c r="B400" s="111" t="s">
        <v>408</v>
      </c>
      <c r="C400" s="111"/>
      <c r="D400" s="111"/>
      <c r="E400" s="111"/>
      <c r="F400" s="111"/>
      <c r="G400" s="111"/>
      <c r="H400" s="111"/>
      <c r="I400" s="111"/>
      <c r="J400" s="111"/>
      <c r="K400" s="111"/>
      <c r="L400" s="111"/>
      <c r="M400" s="111"/>
      <c r="N400" s="111"/>
      <c r="O400" s="24"/>
      <c r="P400" s="24"/>
      <c r="Q400" s="24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4"/>
    </row>
    <row r="401" spans="2:30" ht="27" customHeight="1" x14ac:dyDescent="0.25"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3"/>
      <c r="O401" s="24"/>
      <c r="P401" s="24"/>
      <c r="Q401" s="24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4"/>
    </row>
    <row r="402" spans="2:30" ht="108.75" customHeight="1" x14ac:dyDescent="0.25">
      <c r="B402" s="111" t="s">
        <v>403</v>
      </c>
      <c r="C402" s="111"/>
      <c r="D402" s="111"/>
      <c r="E402" s="111"/>
      <c r="F402" s="111"/>
      <c r="G402" s="111"/>
      <c r="H402" s="111"/>
      <c r="I402" s="111"/>
      <c r="J402" s="111"/>
      <c r="K402" s="111"/>
      <c r="L402" s="111"/>
      <c r="M402" s="111"/>
      <c r="N402" s="111"/>
      <c r="O402" s="24"/>
      <c r="P402" s="24"/>
      <c r="Q402" s="24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4"/>
    </row>
    <row r="403" spans="2:30" ht="16.899999999999999" customHeight="1" x14ac:dyDescent="0.25"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3"/>
      <c r="O403" s="24"/>
      <c r="P403" s="24"/>
      <c r="Q403" s="24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4"/>
    </row>
    <row r="404" spans="2:30" ht="16.899999999999999" customHeight="1" x14ac:dyDescent="0.25"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3"/>
    </row>
    <row r="405" spans="2:30" ht="16.899999999999999" customHeight="1" x14ac:dyDescent="0.25"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3"/>
    </row>
    <row r="406" spans="2:30" ht="27" customHeight="1" x14ac:dyDescent="0.25"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3"/>
    </row>
    <row r="407" spans="2:30" ht="27" customHeight="1" x14ac:dyDescent="0.25"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3"/>
    </row>
    <row r="408" spans="2:30" ht="27" customHeight="1" x14ac:dyDescent="0.25"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3"/>
    </row>
    <row r="409" spans="2:30" ht="16.899999999999999" customHeight="1" x14ac:dyDescent="0.25"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3"/>
    </row>
    <row r="410" spans="2:30" ht="16.899999999999999" customHeight="1" x14ac:dyDescent="0.25"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3"/>
    </row>
    <row r="411" spans="2:30" ht="16.899999999999999" customHeight="1" x14ac:dyDescent="0.25"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3"/>
    </row>
    <row r="412" spans="2:30" ht="7.5" customHeight="1" x14ac:dyDescent="0.25"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3"/>
    </row>
    <row r="413" spans="2:30" ht="8.25" hidden="1" customHeight="1" x14ac:dyDescent="0.25"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3"/>
    </row>
    <row r="414" spans="2:30" ht="16.5" hidden="1" customHeight="1" x14ac:dyDescent="0.25"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3"/>
    </row>
    <row r="415" spans="2:30" ht="16.5" hidden="1" customHeight="1" x14ac:dyDescent="0.25"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3"/>
    </row>
    <row r="416" spans="2:30" ht="16.5" hidden="1" customHeight="1" x14ac:dyDescent="0.25">
      <c r="B416" s="48"/>
      <c r="C416" s="49"/>
      <c r="D416" s="101"/>
      <c r="E416" s="101"/>
      <c r="F416" s="101"/>
      <c r="G416" s="13"/>
      <c r="H416" s="13"/>
      <c r="I416" s="13"/>
      <c r="J416" s="13"/>
      <c r="K416" s="13"/>
      <c r="L416" s="13"/>
      <c r="M416" s="13"/>
      <c r="N416" s="89"/>
    </row>
    <row r="417" spans="1:30" ht="16.899999999999999" customHeight="1" x14ac:dyDescent="0.25">
      <c r="B417" s="50"/>
      <c r="C417" s="51"/>
      <c r="D417" s="51"/>
      <c r="E417" s="52"/>
      <c r="F417" s="14"/>
      <c r="G417" s="14"/>
      <c r="H417" s="14"/>
      <c r="I417" s="14"/>
      <c r="J417" s="14"/>
      <c r="K417" s="14"/>
      <c r="L417" s="14"/>
      <c r="M417" s="14"/>
      <c r="N417" s="90"/>
    </row>
    <row r="418" spans="1:30" ht="16.899999999999999" customHeight="1" x14ac:dyDescent="0.25">
      <c r="B418" s="50"/>
      <c r="C418" s="53"/>
      <c r="D418" s="54"/>
      <c r="E418" s="52"/>
      <c r="F418" s="14"/>
      <c r="G418" s="14"/>
      <c r="H418" s="14"/>
      <c r="I418" s="14"/>
      <c r="J418" s="14"/>
      <c r="K418" s="14"/>
      <c r="L418" s="14"/>
      <c r="M418" s="14"/>
      <c r="N418" s="90"/>
    </row>
    <row r="419" spans="1:30" ht="16.899999999999999" customHeight="1" x14ac:dyDescent="0.25">
      <c r="B419" s="50"/>
      <c r="D419" s="54"/>
      <c r="E419" s="52"/>
      <c r="F419" s="14"/>
      <c r="G419" s="14"/>
      <c r="H419" s="14"/>
      <c r="I419" s="14"/>
      <c r="J419" s="14"/>
      <c r="K419" s="14"/>
      <c r="L419" s="14"/>
      <c r="M419" s="14"/>
      <c r="N419" s="90"/>
    </row>
    <row r="420" spans="1:30" s="1" customFormat="1" ht="18.75" customHeight="1" x14ac:dyDescent="0.25">
      <c r="A420" s="28"/>
      <c r="B420" s="50"/>
      <c r="C420" s="55"/>
      <c r="D420" s="54"/>
      <c r="E420" s="52"/>
      <c r="F420" s="14"/>
      <c r="G420" s="14"/>
      <c r="H420" s="14"/>
      <c r="I420" s="14"/>
      <c r="J420" s="14"/>
      <c r="K420" s="14"/>
      <c r="L420" s="14"/>
      <c r="M420" s="14"/>
      <c r="N420" s="90"/>
      <c r="O420" s="18"/>
      <c r="P420" s="18"/>
      <c r="Q420" s="18"/>
      <c r="R420"/>
      <c r="S420"/>
      <c r="T420"/>
      <c r="U420"/>
      <c r="V420"/>
      <c r="W420"/>
      <c r="X420"/>
      <c r="Y420"/>
      <c r="Z420"/>
      <c r="AA420"/>
      <c r="AB420"/>
      <c r="AC420"/>
      <c r="AD420"/>
    </row>
    <row r="421" spans="1:30" s="1" customFormat="1" ht="18.75" customHeight="1" x14ac:dyDescent="0.25">
      <c r="A421" s="28"/>
      <c r="B421" s="50"/>
      <c r="C421" s="55"/>
      <c r="D421" s="54"/>
      <c r="E421" s="52"/>
      <c r="F421" s="14"/>
      <c r="G421" s="14"/>
      <c r="H421" s="14"/>
      <c r="I421" s="14"/>
      <c r="J421" s="14"/>
      <c r="K421" s="14"/>
      <c r="L421" s="14"/>
      <c r="M421" s="14"/>
      <c r="N421" s="90"/>
      <c r="O421" s="18"/>
      <c r="P421" s="18"/>
      <c r="Q421" s="18"/>
      <c r="R421"/>
      <c r="S421"/>
      <c r="T421"/>
      <c r="U421"/>
      <c r="V421"/>
      <c r="W421"/>
      <c r="X421"/>
      <c r="Y421"/>
      <c r="Z421"/>
      <c r="AA421"/>
      <c r="AB421"/>
      <c r="AC421"/>
      <c r="AD421"/>
    </row>
    <row r="422" spans="1:30" s="1" customFormat="1" ht="16.899999999999999" customHeight="1" x14ac:dyDescent="0.25">
      <c r="A422" s="28"/>
      <c r="B422" s="50"/>
      <c r="C422" s="55"/>
      <c r="D422" s="54"/>
      <c r="E422" s="52"/>
      <c r="F422" s="14"/>
      <c r="G422" s="14"/>
      <c r="H422" s="14"/>
      <c r="I422" s="14"/>
      <c r="J422" s="14"/>
      <c r="K422" s="14"/>
      <c r="L422" s="14"/>
      <c r="M422" s="14"/>
      <c r="N422" s="90"/>
      <c r="O422" s="18"/>
      <c r="P422" s="18"/>
      <c r="Q422" s="18"/>
      <c r="R422"/>
      <c r="S422"/>
      <c r="T422"/>
      <c r="U422"/>
      <c r="V422"/>
      <c r="W422"/>
      <c r="X422"/>
      <c r="Y422"/>
      <c r="Z422"/>
      <c r="AA422"/>
      <c r="AB422"/>
      <c r="AC422"/>
      <c r="AD422"/>
    </row>
    <row r="423" spans="1:30" s="1" customFormat="1" ht="16.899999999999999" customHeight="1" x14ac:dyDescent="0.25">
      <c r="A423" s="28"/>
      <c r="B423" s="50"/>
      <c r="C423" s="49"/>
      <c r="D423" s="54"/>
      <c r="E423" s="32"/>
      <c r="F423" s="5"/>
      <c r="G423" s="14"/>
      <c r="H423" s="14"/>
      <c r="I423" s="14"/>
      <c r="J423" s="14"/>
      <c r="K423" s="14"/>
      <c r="L423" s="14"/>
      <c r="M423" s="14"/>
      <c r="N423" s="90"/>
      <c r="O423" s="26"/>
      <c r="P423" s="17"/>
      <c r="Q423" s="17"/>
    </row>
    <row r="424" spans="1:30" s="1" customFormat="1" ht="16.899999999999999" customHeight="1" x14ac:dyDescent="0.25">
      <c r="A424" s="28"/>
      <c r="B424" s="50"/>
      <c r="C424" s="49"/>
      <c r="D424" s="54"/>
      <c r="E424" s="32"/>
      <c r="F424" s="5"/>
      <c r="G424" s="14"/>
      <c r="H424" s="14"/>
      <c r="I424" s="14"/>
      <c r="J424" s="14"/>
      <c r="K424" s="14"/>
      <c r="L424" s="14"/>
      <c r="M424" s="14"/>
      <c r="N424" s="90"/>
      <c r="O424" s="26"/>
      <c r="P424" s="17"/>
      <c r="Q424" s="17"/>
    </row>
    <row r="425" spans="1:30" s="1" customFormat="1" ht="16.899999999999999" customHeight="1" x14ac:dyDescent="0.25">
      <c r="A425" s="28"/>
      <c r="B425" s="50"/>
      <c r="C425" s="28"/>
      <c r="D425" s="58"/>
      <c r="E425" s="15"/>
      <c r="F425" s="64"/>
      <c r="G425" s="64"/>
      <c r="H425" s="64"/>
      <c r="I425" s="15"/>
      <c r="J425" s="15"/>
      <c r="K425" s="15"/>
      <c r="L425" s="27"/>
      <c r="M425" s="27"/>
      <c r="N425" s="90"/>
      <c r="O425" s="26"/>
      <c r="P425" s="17"/>
      <c r="Q425" s="17"/>
    </row>
    <row r="426" spans="1:30" s="1" customFormat="1" ht="16.899999999999999" customHeight="1" x14ac:dyDescent="0.25">
      <c r="A426" s="28"/>
      <c r="B426" s="50"/>
      <c r="C426" s="56"/>
      <c r="D426" s="15"/>
      <c r="E426" s="15"/>
      <c r="F426" s="64"/>
      <c r="G426" s="64"/>
      <c r="H426" s="64"/>
      <c r="I426" s="15"/>
      <c r="J426" s="15"/>
      <c r="K426" s="15"/>
      <c r="L426" s="14"/>
      <c r="M426" s="14"/>
      <c r="N426" s="90"/>
      <c r="O426" s="26"/>
      <c r="P426" s="17"/>
      <c r="Q426" s="17"/>
    </row>
    <row r="427" spans="1:30" s="1" customFormat="1" ht="16.899999999999999" customHeight="1" x14ac:dyDescent="0.25">
      <c r="A427" s="28"/>
      <c r="B427" s="50"/>
      <c r="C427" s="56"/>
      <c r="D427" s="15"/>
      <c r="E427" s="15"/>
      <c r="F427" s="64"/>
      <c r="G427" s="64"/>
      <c r="H427" s="67"/>
      <c r="I427" s="15"/>
      <c r="J427" s="15"/>
      <c r="K427" s="15"/>
      <c r="L427" s="14"/>
      <c r="M427" s="14"/>
      <c r="N427" s="90"/>
      <c r="O427" s="17"/>
      <c r="P427" s="17"/>
      <c r="Q427" s="17"/>
    </row>
    <row r="428" spans="1:30" s="1" customFormat="1" ht="16.899999999999999" customHeight="1" x14ac:dyDescent="0.25">
      <c r="A428" s="28"/>
      <c r="B428" s="29"/>
      <c r="C428" s="28"/>
      <c r="D428" s="58"/>
      <c r="E428" s="58"/>
      <c r="F428" s="64"/>
      <c r="G428" s="64"/>
      <c r="H428" s="64"/>
      <c r="I428" s="100"/>
      <c r="J428" s="100"/>
      <c r="K428" s="58"/>
      <c r="L428" s="5"/>
      <c r="M428" s="5"/>
      <c r="N428" s="91"/>
      <c r="O428" s="17"/>
      <c r="P428" s="17"/>
      <c r="Q428" s="17"/>
    </row>
    <row r="429" spans="1:30" s="1" customFormat="1" x14ac:dyDescent="0.25">
      <c r="A429" s="28"/>
      <c r="B429" s="29"/>
      <c r="C429" s="28"/>
      <c r="D429" s="58"/>
      <c r="E429" s="58"/>
      <c r="F429" s="64"/>
      <c r="G429" s="64"/>
      <c r="H429" s="64"/>
      <c r="I429" s="58"/>
      <c r="J429" s="58"/>
      <c r="K429" s="58"/>
      <c r="L429" s="5"/>
      <c r="M429" s="5"/>
      <c r="N429" s="91"/>
      <c r="O429" s="17"/>
      <c r="P429" s="17"/>
      <c r="Q429" s="17"/>
    </row>
    <row r="430" spans="1:30" s="1" customFormat="1" x14ac:dyDescent="0.25">
      <c r="A430" s="28"/>
      <c r="B430" s="29"/>
      <c r="C430" s="28"/>
      <c r="D430" s="58"/>
      <c r="E430" s="58"/>
      <c r="F430" s="64"/>
      <c r="G430" s="64"/>
      <c r="H430" s="64"/>
      <c r="I430" s="58"/>
      <c r="J430" s="58"/>
      <c r="K430" s="58"/>
      <c r="L430" s="5"/>
      <c r="M430" s="5"/>
      <c r="N430" s="91"/>
      <c r="O430" s="17"/>
      <c r="P430" s="17"/>
      <c r="Q430" s="17"/>
    </row>
    <row r="431" spans="1:30" s="1" customFormat="1" x14ac:dyDescent="0.25">
      <c r="A431" s="28"/>
      <c r="B431" s="29"/>
      <c r="C431" s="28"/>
      <c r="D431" s="58"/>
      <c r="E431" s="58"/>
      <c r="F431" s="64"/>
      <c r="G431" s="64"/>
      <c r="H431" s="64"/>
      <c r="I431" s="58"/>
      <c r="J431" s="58"/>
      <c r="K431" s="58"/>
      <c r="L431" s="5"/>
      <c r="M431" s="5"/>
      <c r="N431" s="91"/>
      <c r="O431" s="17"/>
      <c r="P431" s="17"/>
      <c r="Q431" s="17"/>
    </row>
    <row r="432" spans="1:30" s="1" customFormat="1" x14ac:dyDescent="0.25">
      <c r="A432" s="28"/>
      <c r="B432" s="29"/>
      <c r="C432" s="28"/>
      <c r="D432" s="58"/>
      <c r="E432" s="58"/>
      <c r="F432" s="64"/>
      <c r="G432" s="64"/>
      <c r="H432" s="64"/>
      <c r="I432" s="58"/>
      <c r="J432" s="58"/>
      <c r="K432" s="58"/>
      <c r="L432" s="5"/>
      <c r="M432" s="5"/>
      <c r="N432" s="91"/>
      <c r="O432" s="17"/>
      <c r="P432" s="17"/>
      <c r="Q432" s="17"/>
    </row>
    <row r="433" spans="1:17" s="1" customFormat="1" x14ac:dyDescent="0.25">
      <c r="A433" s="28"/>
      <c r="B433" s="29"/>
      <c r="C433" s="28"/>
      <c r="D433" s="58"/>
      <c r="E433" s="58"/>
      <c r="F433" s="64"/>
      <c r="G433" s="64"/>
      <c r="H433" s="67"/>
      <c r="I433" s="58"/>
      <c r="J433" s="58"/>
      <c r="K433" s="58"/>
      <c r="L433" s="5"/>
      <c r="M433" s="5"/>
      <c r="N433" s="91"/>
      <c r="O433" s="17"/>
      <c r="P433" s="17"/>
      <c r="Q433" s="17"/>
    </row>
    <row r="434" spans="1:17" s="1" customFormat="1" x14ac:dyDescent="0.25">
      <c r="A434" s="28"/>
      <c r="B434" s="29"/>
      <c r="C434" s="28"/>
      <c r="D434" s="58"/>
      <c r="E434" s="58"/>
      <c r="F434" s="64"/>
      <c r="G434" s="64"/>
      <c r="H434" s="64"/>
      <c r="I434" s="58"/>
      <c r="J434" s="58"/>
      <c r="K434" s="58"/>
      <c r="L434" s="5"/>
      <c r="M434" s="5"/>
      <c r="N434" s="91"/>
      <c r="O434" s="17"/>
      <c r="P434" s="17"/>
      <c r="Q434" s="17"/>
    </row>
    <row r="435" spans="1:17" s="1" customFormat="1" x14ac:dyDescent="0.25">
      <c r="A435" s="28"/>
      <c r="B435" s="29"/>
      <c r="C435" s="31"/>
      <c r="D435" s="31"/>
      <c r="E435" s="32"/>
      <c r="F435" s="5"/>
      <c r="G435" s="5"/>
      <c r="H435" s="5"/>
      <c r="I435" s="5"/>
      <c r="J435" s="5"/>
      <c r="K435" s="5"/>
      <c r="L435" s="5"/>
      <c r="M435" s="5"/>
      <c r="N435" s="91"/>
      <c r="O435" s="17"/>
      <c r="P435" s="17"/>
      <c r="Q435" s="17"/>
    </row>
    <row r="436" spans="1:17" s="1" customFormat="1" x14ac:dyDescent="0.25">
      <c r="A436" s="28"/>
      <c r="B436" s="29"/>
      <c r="C436" s="31"/>
      <c r="D436" s="31"/>
      <c r="E436" s="32"/>
      <c r="F436" s="5"/>
      <c r="G436" s="5"/>
      <c r="H436" s="5"/>
      <c r="I436" s="5"/>
      <c r="J436" s="5"/>
      <c r="K436" s="5"/>
      <c r="L436" s="5"/>
      <c r="M436" s="5"/>
      <c r="N436" s="88"/>
      <c r="O436" s="17"/>
      <c r="P436" s="17"/>
      <c r="Q436" s="17"/>
    </row>
    <row r="437" spans="1:17" s="1" customFormat="1" x14ac:dyDescent="0.25">
      <c r="A437" s="28"/>
      <c r="B437" s="29"/>
      <c r="C437" s="31"/>
      <c r="D437" s="31"/>
      <c r="E437" s="32"/>
      <c r="F437" s="5"/>
      <c r="G437" s="5"/>
      <c r="H437" s="5"/>
      <c r="I437" s="5"/>
      <c r="J437" s="5"/>
      <c r="K437" s="5"/>
      <c r="L437" s="5"/>
      <c r="M437" s="5"/>
      <c r="N437" s="11"/>
      <c r="O437" s="17"/>
      <c r="P437" s="17"/>
      <c r="Q437" s="17"/>
    </row>
    <row r="438" spans="1:17" s="1" customFormat="1" x14ac:dyDescent="0.25">
      <c r="A438" s="28"/>
      <c r="B438" s="29"/>
      <c r="C438" s="31"/>
      <c r="D438" s="31"/>
      <c r="E438" s="32"/>
      <c r="F438" s="5"/>
      <c r="G438" s="5"/>
      <c r="H438" s="5"/>
      <c r="I438" s="5"/>
      <c r="J438" s="5"/>
      <c r="K438" s="5"/>
      <c r="L438" s="5"/>
      <c r="M438" s="5"/>
      <c r="N438" s="11"/>
      <c r="O438" s="17"/>
      <c r="P438" s="17"/>
      <c r="Q438" s="17"/>
    </row>
    <row r="439" spans="1:17" s="1" customFormat="1" x14ac:dyDescent="0.25">
      <c r="A439" s="28"/>
      <c r="B439" s="29"/>
      <c r="C439" s="31"/>
      <c r="D439" s="31"/>
      <c r="E439" s="32"/>
      <c r="F439" s="5"/>
      <c r="G439" s="5"/>
      <c r="H439" s="5"/>
      <c r="I439" s="5"/>
      <c r="J439" s="5"/>
      <c r="K439" s="5"/>
      <c r="L439" s="5"/>
      <c r="M439" s="5"/>
      <c r="N439" s="11"/>
      <c r="O439" s="17"/>
      <c r="P439" s="17"/>
      <c r="Q439" s="17"/>
    </row>
    <row r="440" spans="1:17" s="1" customFormat="1" x14ac:dyDescent="0.25">
      <c r="A440" s="28"/>
      <c r="B440" s="29"/>
      <c r="C440" s="31"/>
      <c r="D440" s="31"/>
      <c r="E440" s="32"/>
      <c r="F440" s="5"/>
      <c r="G440" s="5"/>
      <c r="H440" s="5"/>
      <c r="I440" s="5"/>
      <c r="J440" s="5"/>
      <c r="K440" s="5"/>
      <c r="L440" s="5"/>
      <c r="M440" s="5"/>
      <c r="N440" s="11"/>
      <c r="O440" s="17"/>
      <c r="P440" s="17"/>
      <c r="Q440" s="17"/>
    </row>
    <row r="441" spans="1:17" s="1" customFormat="1" x14ac:dyDescent="0.25">
      <c r="A441" s="28"/>
      <c r="B441" s="29"/>
      <c r="C441" s="31"/>
      <c r="D441" s="31"/>
      <c r="E441" s="32"/>
      <c r="F441" s="5"/>
      <c r="G441" s="5"/>
      <c r="H441" s="5"/>
      <c r="I441" s="5"/>
      <c r="J441" s="5"/>
      <c r="K441" s="5"/>
      <c r="L441" s="5"/>
      <c r="M441" s="5"/>
      <c r="N441" s="11"/>
      <c r="O441" s="17"/>
      <c r="P441" s="17"/>
      <c r="Q441" s="17"/>
    </row>
    <row r="442" spans="1:17" s="1" customFormat="1" x14ac:dyDescent="0.25">
      <c r="A442" s="28"/>
      <c r="B442" s="29"/>
      <c r="C442" s="31"/>
      <c r="D442" s="31"/>
      <c r="E442" s="32"/>
      <c r="F442" s="5"/>
      <c r="G442" s="5"/>
      <c r="H442" s="5"/>
      <c r="I442" s="5"/>
      <c r="J442" s="5"/>
      <c r="K442" s="5"/>
      <c r="L442" s="5"/>
      <c r="M442" s="5"/>
      <c r="N442" s="11"/>
      <c r="O442" s="17"/>
      <c r="P442" s="17"/>
      <c r="Q442" s="17"/>
    </row>
    <row r="443" spans="1:17" s="1" customFormat="1" x14ac:dyDescent="0.25">
      <c r="A443" s="28"/>
      <c r="B443" s="29"/>
      <c r="C443" s="31"/>
      <c r="D443" s="31"/>
      <c r="E443" s="32"/>
      <c r="F443" s="5"/>
      <c r="G443" s="5"/>
      <c r="H443" s="5"/>
      <c r="I443" s="5"/>
      <c r="J443" s="5"/>
      <c r="K443" s="5"/>
      <c r="L443" s="5"/>
      <c r="M443" s="5"/>
      <c r="N443" s="11"/>
      <c r="O443" s="17"/>
      <c r="P443" s="17"/>
      <c r="Q443" s="17"/>
    </row>
    <row r="444" spans="1:17" s="1" customFormat="1" ht="4.5" customHeight="1" x14ac:dyDescent="0.25">
      <c r="A444" s="28"/>
      <c r="B444" s="29"/>
      <c r="C444" s="31"/>
      <c r="D444" s="31"/>
      <c r="E444" s="32"/>
      <c r="F444" s="5"/>
      <c r="G444" s="5"/>
      <c r="H444" s="5"/>
      <c r="I444" s="5"/>
      <c r="J444" s="5"/>
      <c r="K444" s="5"/>
      <c r="L444" s="5"/>
      <c r="M444" s="5"/>
      <c r="N444" s="11"/>
      <c r="O444" s="17"/>
      <c r="P444" s="17"/>
      <c r="Q444" s="17"/>
    </row>
    <row r="445" spans="1:17" s="1" customFormat="1" x14ac:dyDescent="0.25">
      <c r="A445" s="28"/>
      <c r="B445" s="29"/>
      <c r="C445" s="31"/>
      <c r="D445" s="31"/>
      <c r="E445" s="32"/>
      <c r="F445" s="5"/>
      <c r="G445" s="5"/>
      <c r="H445" s="5"/>
      <c r="I445" s="5"/>
      <c r="J445" s="5"/>
      <c r="K445" s="5"/>
      <c r="L445" s="5"/>
      <c r="M445" s="5"/>
      <c r="N445" s="11"/>
      <c r="O445" s="17"/>
      <c r="P445" s="17"/>
      <c r="Q445" s="17"/>
    </row>
    <row r="446" spans="1:17" s="1" customFormat="1" x14ac:dyDescent="0.25">
      <c r="A446" s="28"/>
      <c r="B446" s="29"/>
      <c r="C446" s="31"/>
      <c r="D446" s="31"/>
      <c r="E446" s="32"/>
      <c r="F446" s="5"/>
      <c r="G446" s="5"/>
      <c r="H446" s="5"/>
      <c r="I446" s="5"/>
      <c r="J446" s="5"/>
      <c r="K446" s="5"/>
      <c r="L446" s="5"/>
      <c r="M446" s="5"/>
      <c r="N446" s="11"/>
      <c r="O446" s="17"/>
      <c r="P446" s="17"/>
      <c r="Q446" s="17"/>
    </row>
    <row r="447" spans="1:17" s="1" customFormat="1" x14ac:dyDescent="0.25">
      <c r="A447" s="28"/>
      <c r="B447" s="29"/>
      <c r="C447" s="31"/>
      <c r="D447" s="31"/>
      <c r="E447" s="32"/>
      <c r="F447" s="5"/>
      <c r="G447" s="5"/>
      <c r="H447" s="5"/>
      <c r="I447" s="5"/>
      <c r="J447" s="5"/>
      <c r="K447" s="5"/>
      <c r="L447" s="5"/>
      <c r="M447" s="5"/>
      <c r="N447" s="11"/>
      <c r="O447" s="17"/>
      <c r="P447" s="17"/>
      <c r="Q447" s="17"/>
    </row>
    <row r="448" spans="1:17" s="1" customFormat="1" x14ac:dyDescent="0.25">
      <c r="A448" s="28"/>
      <c r="B448" s="29"/>
      <c r="C448" s="31"/>
      <c r="D448" s="31"/>
      <c r="E448" s="32"/>
      <c r="F448" s="5"/>
      <c r="G448" s="5"/>
      <c r="H448" s="5"/>
      <c r="I448" s="5"/>
      <c r="J448" s="5"/>
      <c r="K448" s="5"/>
      <c r="L448" s="5"/>
      <c r="M448" s="5"/>
      <c r="N448" s="11"/>
      <c r="O448" s="17"/>
      <c r="P448" s="17"/>
      <c r="Q448" s="17"/>
    </row>
    <row r="449" spans="1:17" s="1" customFormat="1" x14ac:dyDescent="0.25">
      <c r="A449" s="28"/>
      <c r="B449" s="29"/>
      <c r="C449" s="31"/>
      <c r="D449" s="31"/>
      <c r="E449" s="32"/>
      <c r="F449" s="5"/>
      <c r="G449" s="5"/>
      <c r="H449" s="5"/>
      <c r="I449" s="5"/>
      <c r="J449" s="5"/>
      <c r="K449" s="5"/>
      <c r="L449" s="5"/>
      <c r="M449" s="5"/>
      <c r="N449" s="11"/>
      <c r="O449" s="17"/>
      <c r="P449" s="17"/>
      <c r="Q449" s="17"/>
    </row>
    <row r="450" spans="1:17" s="1" customFormat="1" x14ac:dyDescent="0.25">
      <c r="A450" s="28"/>
      <c r="B450" s="29"/>
      <c r="C450" s="31"/>
      <c r="D450" s="31"/>
      <c r="E450" s="32"/>
      <c r="F450" s="5"/>
      <c r="G450" s="5"/>
      <c r="H450" s="5"/>
      <c r="I450" s="5"/>
      <c r="J450" s="5"/>
      <c r="K450" s="5"/>
      <c r="L450" s="5"/>
      <c r="M450" s="5"/>
      <c r="N450" s="11"/>
      <c r="O450" s="17"/>
      <c r="P450" s="17"/>
      <c r="Q450" s="17"/>
    </row>
    <row r="451" spans="1:17" s="1" customFormat="1" x14ac:dyDescent="0.25">
      <c r="A451" s="28"/>
      <c r="B451" s="29"/>
      <c r="C451" s="31"/>
      <c r="D451" s="31"/>
      <c r="E451" s="32"/>
      <c r="F451" s="5"/>
      <c r="G451" s="5"/>
      <c r="H451" s="5"/>
      <c r="I451" s="5"/>
      <c r="J451" s="5"/>
      <c r="K451" s="5"/>
      <c r="L451" s="5"/>
      <c r="M451" s="5"/>
      <c r="N451" s="11"/>
      <c r="O451" s="17"/>
      <c r="P451" s="17"/>
      <c r="Q451" s="17"/>
    </row>
    <row r="452" spans="1:17" s="1" customFormat="1" x14ac:dyDescent="0.25">
      <c r="A452" s="28"/>
      <c r="B452" s="29"/>
      <c r="C452" s="31"/>
      <c r="D452" s="31"/>
      <c r="E452" s="32"/>
      <c r="F452" s="5"/>
      <c r="G452" s="5"/>
      <c r="H452" s="5"/>
      <c r="I452" s="5"/>
      <c r="J452" s="5"/>
      <c r="K452" s="5"/>
      <c r="L452" s="5"/>
      <c r="M452" s="5"/>
      <c r="N452" s="11"/>
      <c r="O452" s="17"/>
      <c r="P452" s="17"/>
      <c r="Q452" s="17"/>
    </row>
    <row r="453" spans="1:17" s="1" customFormat="1" x14ac:dyDescent="0.25">
      <c r="A453" s="28"/>
      <c r="B453" s="29"/>
      <c r="C453" s="31"/>
      <c r="D453" s="31"/>
      <c r="E453" s="32"/>
      <c r="F453" s="5"/>
      <c r="G453" s="5"/>
      <c r="H453" s="5"/>
      <c r="I453" s="5"/>
      <c r="J453" s="5"/>
      <c r="K453" s="5"/>
      <c r="L453" s="5"/>
      <c r="M453" s="5"/>
      <c r="N453" s="11"/>
      <c r="O453" s="17"/>
      <c r="P453" s="17"/>
      <c r="Q453" s="17"/>
    </row>
    <row r="454" spans="1:17" s="1" customFormat="1" x14ac:dyDescent="0.25">
      <c r="A454" s="28"/>
      <c r="B454" s="29"/>
      <c r="C454" s="31"/>
      <c r="D454" s="31"/>
      <c r="E454" s="32"/>
      <c r="F454" s="5"/>
      <c r="G454" s="5"/>
      <c r="H454" s="5"/>
      <c r="I454" s="5"/>
      <c r="J454" s="5"/>
      <c r="K454" s="5"/>
      <c r="L454" s="5"/>
      <c r="M454" s="5"/>
      <c r="N454" s="11"/>
      <c r="O454" s="17"/>
      <c r="P454" s="17"/>
      <c r="Q454" s="17"/>
    </row>
    <row r="455" spans="1:17" s="1" customFormat="1" x14ac:dyDescent="0.25">
      <c r="A455" s="28"/>
      <c r="B455" s="29"/>
      <c r="C455" s="31"/>
      <c r="D455" s="31"/>
      <c r="E455" s="32"/>
      <c r="F455" s="5"/>
      <c r="G455" s="5"/>
      <c r="H455" s="5"/>
      <c r="I455" s="5"/>
      <c r="J455" s="5"/>
      <c r="K455" s="5"/>
      <c r="L455" s="5"/>
      <c r="M455" s="5"/>
      <c r="N455" s="11"/>
      <c r="O455" s="17"/>
      <c r="P455" s="17"/>
      <c r="Q455" s="17"/>
    </row>
    <row r="456" spans="1:17" s="1" customFormat="1" x14ac:dyDescent="0.25">
      <c r="A456" s="28"/>
      <c r="B456" s="29"/>
      <c r="C456" s="31"/>
      <c r="D456" s="31"/>
      <c r="E456" s="32"/>
      <c r="F456" s="5"/>
      <c r="G456" s="5"/>
      <c r="H456" s="5"/>
      <c r="I456" s="5"/>
      <c r="J456" s="5"/>
      <c r="K456" s="5"/>
      <c r="L456" s="5"/>
      <c r="M456" s="5"/>
      <c r="N456" s="11"/>
      <c r="O456" s="17"/>
      <c r="P456" s="17"/>
      <c r="Q456" s="17"/>
    </row>
    <row r="457" spans="1:17" s="1" customFormat="1" x14ac:dyDescent="0.25">
      <c r="A457" s="28"/>
      <c r="B457" s="29"/>
      <c r="C457" s="31"/>
      <c r="D457" s="31"/>
      <c r="E457" s="32"/>
      <c r="F457" s="5"/>
      <c r="G457" s="5"/>
      <c r="H457" s="5"/>
      <c r="I457" s="5"/>
      <c r="J457" s="5"/>
      <c r="K457" s="5"/>
      <c r="L457" s="5"/>
      <c r="M457" s="5"/>
      <c r="N457" s="11"/>
      <c r="O457" s="17"/>
      <c r="P457" s="17"/>
      <c r="Q457" s="17"/>
    </row>
    <row r="458" spans="1:17" s="1" customFormat="1" x14ac:dyDescent="0.25">
      <c r="A458" s="28"/>
      <c r="B458" s="29"/>
      <c r="C458" s="31"/>
      <c r="D458" s="31"/>
      <c r="E458" s="32"/>
      <c r="F458" s="5"/>
      <c r="G458" s="5"/>
      <c r="H458" s="5"/>
      <c r="I458" s="5"/>
      <c r="J458" s="5"/>
      <c r="K458" s="5"/>
      <c r="L458" s="5"/>
      <c r="M458" s="5"/>
      <c r="N458" s="11"/>
      <c r="O458" s="17"/>
      <c r="P458" s="17"/>
      <c r="Q458" s="17"/>
    </row>
    <row r="459" spans="1:17" s="1" customFormat="1" x14ac:dyDescent="0.25">
      <c r="A459" s="28"/>
      <c r="B459" s="29"/>
      <c r="C459" s="31"/>
      <c r="D459" s="31"/>
      <c r="E459" s="32"/>
      <c r="F459" s="5"/>
      <c r="G459" s="5"/>
      <c r="H459" s="5"/>
      <c r="I459" s="5"/>
      <c r="J459" s="5"/>
      <c r="K459" s="5"/>
      <c r="L459" s="5"/>
      <c r="M459" s="5"/>
      <c r="N459" s="11"/>
      <c r="O459" s="17"/>
      <c r="P459" s="17"/>
      <c r="Q459" s="17"/>
    </row>
    <row r="460" spans="1:17" s="1" customFormat="1" x14ac:dyDescent="0.25">
      <c r="A460" s="28"/>
      <c r="B460" s="29"/>
      <c r="C460" s="31"/>
      <c r="D460" s="31"/>
      <c r="E460" s="32"/>
      <c r="F460" s="5"/>
      <c r="G460" s="5"/>
      <c r="H460" s="5"/>
      <c r="I460" s="5"/>
      <c r="J460" s="5"/>
      <c r="K460" s="5"/>
      <c r="L460" s="5"/>
      <c r="M460" s="5"/>
      <c r="N460" s="11"/>
      <c r="O460" s="17"/>
      <c r="P460" s="17"/>
      <c r="Q460" s="17"/>
    </row>
    <row r="461" spans="1:17" s="1" customFormat="1" x14ac:dyDescent="0.25">
      <c r="A461" s="28"/>
      <c r="B461" s="29"/>
      <c r="C461" s="31"/>
      <c r="D461" s="31"/>
      <c r="E461" s="32"/>
      <c r="F461" s="5"/>
      <c r="G461" s="5"/>
      <c r="H461" s="5"/>
      <c r="I461" s="5"/>
      <c r="J461" s="5"/>
      <c r="K461" s="5"/>
      <c r="L461" s="5"/>
      <c r="M461" s="5"/>
      <c r="N461" s="11"/>
      <c r="O461" s="17"/>
      <c r="P461" s="17"/>
      <c r="Q461" s="17"/>
    </row>
    <row r="462" spans="1:17" s="1" customFormat="1" x14ac:dyDescent="0.25">
      <c r="A462" s="28"/>
      <c r="B462" s="29"/>
      <c r="C462" s="31"/>
      <c r="D462" s="31"/>
      <c r="E462" s="32"/>
      <c r="F462" s="5"/>
      <c r="G462" s="5"/>
      <c r="H462" s="5"/>
      <c r="I462" s="5"/>
      <c r="J462" s="5"/>
      <c r="K462" s="5"/>
      <c r="L462" s="5"/>
      <c r="M462" s="5"/>
      <c r="N462" s="11"/>
      <c r="O462" s="17"/>
      <c r="P462" s="17"/>
      <c r="Q462" s="17"/>
    </row>
    <row r="463" spans="1:17" s="1" customFormat="1" x14ac:dyDescent="0.25">
      <c r="A463" s="28"/>
      <c r="B463" s="29"/>
      <c r="C463" s="31"/>
      <c r="D463" s="31"/>
      <c r="E463" s="32"/>
      <c r="F463" s="5"/>
      <c r="G463" s="5"/>
      <c r="H463" s="5"/>
      <c r="I463" s="5"/>
      <c r="J463" s="5"/>
      <c r="K463" s="5"/>
      <c r="L463" s="5"/>
      <c r="M463" s="5"/>
      <c r="N463" s="11"/>
      <c r="O463" s="17"/>
      <c r="P463" s="17"/>
      <c r="Q463" s="17"/>
    </row>
    <row r="464" spans="1:17" s="1" customFormat="1" x14ac:dyDescent="0.25">
      <c r="A464" s="28"/>
      <c r="B464" s="29"/>
      <c r="C464" s="31"/>
      <c r="D464" s="31"/>
      <c r="E464" s="32"/>
      <c r="F464" s="5"/>
      <c r="G464" s="5"/>
      <c r="H464" s="5"/>
      <c r="I464" s="5"/>
      <c r="J464" s="5"/>
      <c r="K464" s="5"/>
      <c r="L464" s="5"/>
      <c r="M464" s="5"/>
      <c r="N464" s="11"/>
      <c r="O464" s="17"/>
      <c r="P464" s="17"/>
      <c r="Q464" s="17"/>
    </row>
    <row r="465" spans="1:17" s="1" customFormat="1" x14ac:dyDescent="0.25">
      <c r="A465" s="28"/>
      <c r="B465" s="29"/>
      <c r="C465" s="31"/>
      <c r="D465" s="31"/>
      <c r="E465" s="32"/>
      <c r="F465" s="5"/>
      <c r="G465" s="5"/>
      <c r="H465" s="5"/>
      <c r="I465" s="5"/>
      <c r="J465" s="5"/>
      <c r="K465" s="5"/>
      <c r="L465" s="5"/>
      <c r="M465" s="5"/>
      <c r="N465" s="11"/>
      <c r="O465" s="17"/>
      <c r="P465" s="17"/>
      <c r="Q465" s="17"/>
    </row>
    <row r="466" spans="1:17" s="1" customFormat="1" x14ac:dyDescent="0.25">
      <c r="A466" s="28"/>
      <c r="B466" s="29"/>
      <c r="C466" s="31"/>
      <c r="D466" s="31"/>
      <c r="E466" s="32"/>
      <c r="F466" s="5"/>
      <c r="G466" s="5"/>
      <c r="H466" s="5"/>
      <c r="I466" s="5"/>
      <c r="J466" s="5"/>
      <c r="K466" s="5"/>
      <c r="L466" s="5"/>
      <c r="M466" s="5"/>
      <c r="N466" s="11"/>
      <c r="O466" s="17"/>
      <c r="P466" s="17"/>
      <c r="Q466" s="17"/>
    </row>
    <row r="467" spans="1:17" s="1" customFormat="1" x14ac:dyDescent="0.25">
      <c r="A467" s="28"/>
      <c r="B467" s="29"/>
      <c r="C467" s="31"/>
      <c r="D467" s="31"/>
      <c r="E467" s="32"/>
      <c r="F467" s="5"/>
      <c r="G467" s="5"/>
      <c r="H467" s="5"/>
      <c r="I467" s="5"/>
      <c r="J467" s="5"/>
      <c r="K467" s="5"/>
      <c r="L467" s="5"/>
      <c r="M467" s="5"/>
      <c r="N467" s="11"/>
      <c r="O467" s="17"/>
      <c r="P467" s="17"/>
      <c r="Q467" s="17"/>
    </row>
    <row r="468" spans="1:17" s="1" customFormat="1" x14ac:dyDescent="0.25">
      <c r="A468" s="28"/>
      <c r="B468" s="29"/>
      <c r="C468" s="31"/>
      <c r="D468" s="31"/>
      <c r="E468" s="32"/>
      <c r="F468" s="5"/>
      <c r="G468" s="5"/>
      <c r="H468" s="5"/>
      <c r="I468" s="5"/>
      <c r="J468" s="5"/>
      <c r="K468" s="5"/>
      <c r="L468" s="5"/>
      <c r="M468" s="5"/>
      <c r="N468" s="11"/>
      <c r="O468" s="17"/>
      <c r="P468" s="17"/>
      <c r="Q468" s="17"/>
    </row>
    <row r="469" spans="1:17" s="1" customFormat="1" x14ac:dyDescent="0.25">
      <c r="A469" s="28"/>
      <c r="B469" s="29"/>
      <c r="C469" s="31"/>
      <c r="D469" s="31"/>
      <c r="E469" s="32"/>
      <c r="F469" s="5"/>
      <c r="G469" s="5"/>
      <c r="H469" s="5"/>
      <c r="I469" s="5"/>
      <c r="J469" s="5"/>
      <c r="K469" s="5"/>
      <c r="L469" s="5"/>
      <c r="M469" s="5"/>
      <c r="N469" s="11"/>
      <c r="O469" s="17"/>
      <c r="P469" s="17"/>
      <c r="Q469" s="17"/>
    </row>
    <row r="470" spans="1:17" s="1" customFormat="1" x14ac:dyDescent="0.25">
      <c r="A470" s="28"/>
      <c r="B470" s="29"/>
      <c r="C470" s="31"/>
      <c r="D470" s="31"/>
      <c r="E470" s="32"/>
      <c r="F470" s="5"/>
      <c r="G470" s="5"/>
      <c r="H470" s="5"/>
      <c r="I470" s="5"/>
      <c r="J470" s="5"/>
      <c r="K470" s="5"/>
      <c r="L470" s="5"/>
      <c r="M470" s="5"/>
      <c r="N470" s="11"/>
      <c r="O470" s="17"/>
      <c r="P470" s="17"/>
      <c r="Q470" s="17"/>
    </row>
    <row r="471" spans="1:17" s="1" customFormat="1" x14ac:dyDescent="0.25">
      <c r="A471" s="28"/>
      <c r="B471" s="29"/>
      <c r="C471" s="31"/>
      <c r="D471" s="31"/>
      <c r="E471" s="32"/>
      <c r="F471" s="5"/>
      <c r="G471" s="5"/>
      <c r="H471" s="5"/>
      <c r="I471" s="5"/>
      <c r="J471" s="5"/>
      <c r="K471" s="5"/>
      <c r="L471" s="5"/>
      <c r="M471" s="5"/>
      <c r="N471" s="11"/>
      <c r="O471" s="17"/>
      <c r="P471" s="17"/>
      <c r="Q471" s="17"/>
    </row>
    <row r="472" spans="1:17" s="1" customFormat="1" x14ac:dyDescent="0.25">
      <c r="A472" s="28"/>
      <c r="B472" s="29"/>
      <c r="C472" s="31"/>
      <c r="D472" s="31"/>
      <c r="E472" s="32"/>
      <c r="F472" s="5"/>
      <c r="G472" s="5"/>
      <c r="H472" s="5"/>
      <c r="I472" s="5"/>
      <c r="J472" s="5"/>
      <c r="K472" s="5"/>
      <c r="L472" s="5"/>
      <c r="M472" s="5"/>
      <c r="N472" s="11"/>
      <c r="O472" s="17"/>
      <c r="P472" s="17"/>
      <c r="Q472" s="17"/>
    </row>
    <row r="473" spans="1:17" s="1" customFormat="1" x14ac:dyDescent="0.25">
      <c r="A473" s="28"/>
      <c r="B473" s="29"/>
      <c r="C473" s="31"/>
      <c r="D473" s="31"/>
      <c r="E473" s="32"/>
      <c r="F473" s="5"/>
      <c r="G473" s="5"/>
      <c r="H473" s="5"/>
      <c r="I473" s="5"/>
      <c r="J473" s="5"/>
      <c r="K473" s="5"/>
      <c r="L473" s="5"/>
      <c r="M473" s="5"/>
      <c r="N473" s="11"/>
      <c r="O473" s="17"/>
      <c r="P473" s="17"/>
      <c r="Q473" s="17"/>
    </row>
    <row r="474" spans="1:17" s="1" customFormat="1" x14ac:dyDescent="0.25">
      <c r="A474" s="28"/>
      <c r="B474" s="29"/>
      <c r="C474" s="31"/>
      <c r="D474" s="31"/>
      <c r="E474" s="32"/>
      <c r="F474" s="5"/>
      <c r="G474" s="5"/>
      <c r="H474" s="5"/>
      <c r="I474" s="5"/>
      <c r="J474" s="5"/>
      <c r="K474" s="5"/>
      <c r="L474" s="5"/>
      <c r="M474" s="5"/>
      <c r="N474" s="11"/>
      <c r="O474" s="17"/>
      <c r="P474" s="17"/>
      <c r="Q474" s="17"/>
    </row>
    <row r="475" spans="1:17" s="1" customFormat="1" x14ac:dyDescent="0.25">
      <c r="A475" s="28"/>
      <c r="B475" s="29"/>
      <c r="C475" s="31"/>
      <c r="D475" s="31"/>
      <c r="E475" s="32"/>
      <c r="F475" s="5"/>
      <c r="G475" s="5"/>
      <c r="H475" s="5"/>
      <c r="I475" s="5"/>
      <c r="J475" s="5"/>
      <c r="K475" s="5"/>
      <c r="L475" s="5"/>
      <c r="M475" s="5"/>
      <c r="N475" s="11"/>
      <c r="O475" s="17"/>
      <c r="P475" s="17"/>
      <c r="Q475" s="17"/>
    </row>
    <row r="476" spans="1:17" s="1" customFormat="1" x14ac:dyDescent="0.25">
      <c r="A476" s="28"/>
      <c r="B476" s="29"/>
      <c r="C476" s="31"/>
      <c r="D476" s="31"/>
      <c r="E476" s="32"/>
      <c r="F476" s="5"/>
      <c r="G476" s="5"/>
      <c r="H476" s="5"/>
      <c r="I476" s="5"/>
      <c r="J476" s="5"/>
      <c r="K476" s="5"/>
      <c r="L476" s="5"/>
      <c r="M476" s="5"/>
      <c r="N476" s="11"/>
      <c r="O476" s="17"/>
      <c r="P476" s="17"/>
      <c r="Q476" s="17"/>
    </row>
    <row r="477" spans="1:17" s="1" customFormat="1" x14ac:dyDescent="0.25">
      <c r="A477" s="28"/>
      <c r="B477" s="29"/>
      <c r="C477" s="31"/>
      <c r="D477" s="31"/>
      <c r="E477" s="32"/>
      <c r="F477" s="5"/>
      <c r="G477" s="5"/>
      <c r="H477" s="5"/>
      <c r="I477" s="5"/>
      <c r="J477" s="5"/>
      <c r="K477" s="5"/>
      <c r="L477" s="5"/>
      <c r="M477" s="5"/>
      <c r="N477" s="11"/>
      <c r="O477" s="17"/>
      <c r="P477" s="17"/>
      <c r="Q477" s="17"/>
    </row>
    <row r="478" spans="1:17" s="1" customFormat="1" x14ac:dyDescent="0.25">
      <c r="A478" s="28"/>
      <c r="B478" s="29"/>
      <c r="C478" s="31"/>
      <c r="D478" s="31"/>
      <c r="E478" s="32"/>
      <c r="F478" s="5"/>
      <c r="G478" s="5"/>
      <c r="H478" s="5"/>
      <c r="I478" s="5"/>
      <c r="J478" s="5"/>
      <c r="K478" s="5"/>
      <c r="L478" s="5"/>
      <c r="M478" s="5"/>
      <c r="N478" s="11"/>
      <c r="O478" s="17"/>
      <c r="P478" s="17"/>
      <c r="Q478" s="17"/>
    </row>
    <row r="479" spans="1:17" s="1" customFormat="1" x14ac:dyDescent="0.25">
      <c r="A479" s="28"/>
      <c r="B479" s="29"/>
      <c r="C479" s="31"/>
      <c r="D479" s="31"/>
      <c r="E479" s="32"/>
      <c r="F479" s="5"/>
      <c r="G479" s="5"/>
      <c r="H479" s="5"/>
      <c r="I479" s="5"/>
      <c r="J479" s="5"/>
      <c r="K479" s="5"/>
      <c r="L479" s="5"/>
      <c r="M479" s="5"/>
      <c r="N479" s="11"/>
      <c r="O479" s="17"/>
      <c r="P479" s="17"/>
      <c r="Q479" s="17"/>
    </row>
    <row r="480" spans="1:17" s="1" customFormat="1" x14ac:dyDescent="0.25">
      <c r="A480" s="28"/>
      <c r="B480" s="29"/>
      <c r="C480" s="31"/>
      <c r="D480" s="31"/>
      <c r="E480" s="32"/>
      <c r="F480" s="5"/>
      <c r="G480" s="5"/>
      <c r="H480" s="5"/>
      <c r="I480" s="5"/>
      <c r="J480" s="5"/>
      <c r="K480" s="5"/>
      <c r="L480" s="5"/>
      <c r="M480" s="5"/>
      <c r="N480" s="11"/>
      <c r="O480" s="17"/>
      <c r="P480" s="17"/>
      <c r="Q480" s="17"/>
    </row>
    <row r="481" spans="1:17" s="1" customFormat="1" x14ac:dyDescent="0.25">
      <c r="A481" s="28"/>
      <c r="B481" s="29"/>
      <c r="C481" s="31"/>
      <c r="D481" s="31"/>
      <c r="E481" s="32"/>
      <c r="F481" s="5"/>
      <c r="G481" s="5"/>
      <c r="H481" s="5"/>
      <c r="I481" s="5"/>
      <c r="J481" s="5"/>
      <c r="K481" s="5"/>
      <c r="L481" s="5"/>
      <c r="M481" s="5"/>
      <c r="N481" s="11"/>
      <c r="O481" s="17"/>
      <c r="P481" s="17"/>
      <c r="Q481" s="17"/>
    </row>
    <row r="482" spans="1:17" s="1" customFormat="1" x14ac:dyDescent="0.25">
      <c r="A482" s="28"/>
      <c r="B482" s="29"/>
      <c r="C482" s="31"/>
      <c r="D482" s="31"/>
      <c r="E482" s="32"/>
      <c r="F482" s="5"/>
      <c r="G482" s="5"/>
      <c r="H482" s="5"/>
      <c r="I482" s="5"/>
      <c r="J482" s="5"/>
      <c r="K482" s="5"/>
      <c r="L482" s="5"/>
      <c r="M482" s="5"/>
      <c r="N482" s="11"/>
      <c r="O482" s="17"/>
      <c r="P482" s="17"/>
      <c r="Q482" s="17"/>
    </row>
    <row r="483" spans="1:17" s="1" customFormat="1" x14ac:dyDescent="0.25">
      <c r="A483" s="28"/>
      <c r="B483" s="29"/>
      <c r="C483" s="31"/>
      <c r="D483" s="31"/>
      <c r="E483" s="32"/>
      <c r="F483" s="5"/>
      <c r="G483" s="5"/>
      <c r="H483" s="5"/>
      <c r="I483" s="5"/>
      <c r="J483" s="5"/>
      <c r="K483" s="5"/>
      <c r="L483" s="5"/>
      <c r="M483" s="5"/>
      <c r="N483" s="11"/>
      <c r="O483" s="17"/>
      <c r="P483" s="17"/>
      <c r="Q483" s="17"/>
    </row>
    <row r="484" spans="1:17" s="1" customFormat="1" x14ac:dyDescent="0.25">
      <c r="A484" s="28"/>
      <c r="B484" s="29"/>
      <c r="C484" s="31"/>
      <c r="D484" s="31"/>
      <c r="E484" s="32"/>
      <c r="F484" s="5"/>
      <c r="G484" s="5"/>
      <c r="H484" s="5"/>
      <c r="I484" s="5"/>
      <c r="J484" s="5"/>
      <c r="K484" s="5"/>
      <c r="L484" s="5"/>
      <c r="M484" s="5"/>
      <c r="N484" s="11"/>
      <c r="O484" s="17"/>
      <c r="P484" s="17"/>
      <c r="Q484" s="17"/>
    </row>
    <row r="485" spans="1:17" s="1" customFormat="1" x14ac:dyDescent="0.25">
      <c r="A485" s="28"/>
      <c r="B485" s="29"/>
      <c r="C485" s="31"/>
      <c r="D485" s="31"/>
      <c r="E485" s="32"/>
      <c r="F485" s="5"/>
      <c r="G485" s="5"/>
      <c r="H485" s="5"/>
      <c r="I485" s="5"/>
      <c r="J485" s="5"/>
      <c r="K485" s="5"/>
      <c r="L485" s="5"/>
      <c r="M485" s="5"/>
      <c r="N485" s="11"/>
      <c r="O485" s="17"/>
      <c r="P485" s="17"/>
      <c r="Q485" s="17"/>
    </row>
    <row r="486" spans="1:17" s="1" customFormat="1" x14ac:dyDescent="0.25">
      <c r="A486" s="28"/>
      <c r="B486" s="29"/>
      <c r="C486" s="31"/>
      <c r="D486" s="31"/>
      <c r="E486" s="32"/>
      <c r="F486" s="5"/>
      <c r="G486" s="5"/>
      <c r="H486" s="5"/>
      <c r="I486" s="5"/>
      <c r="J486" s="5"/>
      <c r="K486" s="5"/>
      <c r="L486" s="5"/>
      <c r="M486" s="5"/>
      <c r="N486" s="11"/>
      <c r="O486" s="17"/>
      <c r="P486" s="17"/>
      <c r="Q486" s="17"/>
    </row>
    <row r="487" spans="1:17" s="1" customFormat="1" x14ac:dyDescent="0.25">
      <c r="A487" s="28"/>
      <c r="B487" s="29"/>
      <c r="C487" s="31"/>
      <c r="D487" s="31"/>
      <c r="E487" s="32"/>
      <c r="F487" s="5"/>
      <c r="G487" s="5"/>
      <c r="H487" s="5"/>
      <c r="I487" s="5"/>
      <c r="J487" s="5"/>
      <c r="K487" s="5"/>
      <c r="L487" s="5"/>
      <c r="M487" s="5"/>
      <c r="N487" s="11"/>
      <c r="O487" s="17"/>
      <c r="P487" s="17"/>
      <c r="Q487" s="17"/>
    </row>
    <row r="488" spans="1:17" s="1" customFormat="1" x14ac:dyDescent="0.25">
      <c r="A488" s="28"/>
      <c r="B488" s="29"/>
      <c r="C488" s="31"/>
      <c r="D488" s="31"/>
      <c r="E488" s="32"/>
      <c r="F488" s="5"/>
      <c r="G488" s="5"/>
      <c r="H488" s="5"/>
      <c r="I488" s="5"/>
      <c r="J488" s="5"/>
      <c r="K488" s="5"/>
      <c r="L488" s="5"/>
      <c r="M488" s="5"/>
      <c r="N488" s="11"/>
      <c r="O488" s="17"/>
      <c r="P488" s="17"/>
      <c r="Q488" s="17"/>
    </row>
    <row r="489" spans="1:17" s="1" customFormat="1" x14ac:dyDescent="0.25">
      <c r="A489" s="28"/>
      <c r="B489" s="29"/>
      <c r="C489" s="31"/>
      <c r="D489" s="31"/>
      <c r="E489" s="32"/>
      <c r="F489" s="5"/>
      <c r="G489" s="5"/>
      <c r="H489" s="5"/>
      <c r="I489" s="5"/>
      <c r="J489" s="5"/>
      <c r="K489" s="5"/>
      <c r="L489" s="5"/>
      <c r="M489" s="5"/>
      <c r="N489" s="11"/>
      <c r="O489" s="17"/>
      <c r="P489" s="17"/>
      <c r="Q489" s="17"/>
    </row>
    <row r="490" spans="1:17" s="1" customFormat="1" x14ac:dyDescent="0.25">
      <c r="A490" s="28"/>
      <c r="B490" s="29"/>
      <c r="C490" s="31"/>
      <c r="D490" s="31"/>
      <c r="E490" s="32"/>
      <c r="F490" s="5"/>
      <c r="G490" s="5"/>
      <c r="H490" s="5"/>
      <c r="I490" s="5"/>
      <c r="J490" s="5"/>
      <c r="K490" s="5"/>
      <c r="L490" s="5"/>
      <c r="M490" s="5"/>
      <c r="N490" s="11"/>
      <c r="O490" s="17"/>
      <c r="P490" s="17"/>
      <c r="Q490" s="17"/>
    </row>
    <row r="491" spans="1:17" s="1" customFormat="1" x14ac:dyDescent="0.25">
      <c r="A491" s="28"/>
      <c r="B491" s="29"/>
      <c r="C491" s="31"/>
      <c r="D491" s="31"/>
      <c r="E491" s="32"/>
      <c r="F491" s="5"/>
      <c r="G491" s="5"/>
      <c r="H491" s="5"/>
      <c r="I491" s="5"/>
      <c r="J491" s="5"/>
      <c r="K491" s="5"/>
      <c r="L491" s="5"/>
      <c r="M491" s="5"/>
      <c r="N491" s="11"/>
      <c r="O491" s="17"/>
      <c r="P491" s="17"/>
      <c r="Q491" s="17"/>
    </row>
    <row r="492" spans="1:17" s="1" customFormat="1" x14ac:dyDescent="0.25">
      <c r="A492" s="28"/>
      <c r="B492" s="29"/>
      <c r="C492" s="31"/>
      <c r="D492" s="31"/>
      <c r="E492" s="32"/>
      <c r="F492" s="5"/>
      <c r="G492" s="5"/>
      <c r="H492" s="5"/>
      <c r="I492" s="5"/>
      <c r="J492" s="5"/>
      <c r="K492" s="5"/>
      <c r="L492" s="5"/>
      <c r="M492" s="5"/>
      <c r="N492" s="11"/>
      <c r="O492" s="17"/>
      <c r="P492" s="17"/>
      <c r="Q492" s="17"/>
    </row>
    <row r="493" spans="1:17" s="1" customFormat="1" x14ac:dyDescent="0.25">
      <c r="A493" s="28"/>
      <c r="B493" s="29"/>
      <c r="C493" s="31"/>
      <c r="D493" s="31"/>
      <c r="E493" s="32"/>
      <c r="F493" s="5"/>
      <c r="G493" s="5"/>
      <c r="H493" s="5"/>
      <c r="I493" s="5"/>
      <c r="J493" s="5"/>
      <c r="K493" s="5"/>
      <c r="L493" s="5"/>
      <c r="M493" s="5"/>
      <c r="N493" s="11"/>
      <c r="O493" s="17"/>
      <c r="P493" s="17"/>
      <c r="Q493" s="17"/>
    </row>
    <row r="494" spans="1:17" s="1" customFormat="1" x14ac:dyDescent="0.25">
      <c r="A494" s="28"/>
      <c r="B494" s="29"/>
      <c r="C494" s="31"/>
      <c r="D494" s="31"/>
      <c r="E494" s="32"/>
      <c r="F494" s="5"/>
      <c r="G494" s="5"/>
      <c r="H494" s="5"/>
      <c r="I494" s="5"/>
      <c r="J494" s="5"/>
      <c r="K494" s="5"/>
      <c r="L494" s="5"/>
      <c r="M494" s="5"/>
      <c r="N494" s="11"/>
      <c r="O494" s="17"/>
      <c r="P494" s="17"/>
      <c r="Q494" s="17"/>
    </row>
    <row r="495" spans="1:17" s="1" customFormat="1" x14ac:dyDescent="0.25">
      <c r="A495" s="28"/>
      <c r="B495" s="29"/>
      <c r="C495" s="31"/>
      <c r="D495" s="31"/>
      <c r="E495" s="32"/>
      <c r="F495" s="5"/>
      <c r="G495" s="5"/>
      <c r="H495" s="5"/>
      <c r="I495" s="5"/>
      <c r="J495" s="5"/>
      <c r="K495" s="5"/>
      <c r="L495" s="5"/>
      <c r="M495" s="5"/>
      <c r="N495" s="11"/>
      <c r="O495" s="17"/>
      <c r="P495" s="17"/>
      <c r="Q495" s="17"/>
    </row>
    <row r="496" spans="1:17" s="1" customFormat="1" x14ac:dyDescent="0.25">
      <c r="A496" s="28"/>
      <c r="B496" s="29"/>
      <c r="C496" s="31"/>
      <c r="D496" s="31"/>
      <c r="E496" s="32"/>
      <c r="F496" s="5"/>
      <c r="G496" s="5"/>
      <c r="H496" s="5"/>
      <c r="I496" s="5"/>
      <c r="J496" s="5"/>
      <c r="K496" s="5"/>
      <c r="L496" s="5"/>
      <c r="M496" s="5"/>
      <c r="N496" s="11"/>
      <c r="O496" s="17"/>
      <c r="P496" s="17"/>
      <c r="Q496" s="17"/>
    </row>
    <row r="497" spans="1:17" s="1" customFormat="1" x14ac:dyDescent="0.25">
      <c r="A497" s="28"/>
      <c r="B497" s="29"/>
      <c r="C497" s="31"/>
      <c r="D497" s="31"/>
      <c r="E497" s="32"/>
      <c r="F497" s="5"/>
      <c r="G497" s="5"/>
      <c r="H497" s="5"/>
      <c r="I497" s="5"/>
      <c r="J497" s="5"/>
      <c r="K497" s="5"/>
      <c r="L497" s="5"/>
      <c r="M497" s="5"/>
      <c r="N497" s="11"/>
      <c r="O497" s="17"/>
      <c r="P497" s="17"/>
      <c r="Q497" s="17"/>
    </row>
    <row r="498" spans="1:17" s="1" customFormat="1" x14ac:dyDescent="0.25">
      <c r="A498" s="28"/>
      <c r="B498" s="29"/>
      <c r="C498" s="31"/>
      <c r="D498" s="31"/>
      <c r="E498" s="32"/>
      <c r="F498" s="5"/>
      <c r="G498" s="5"/>
      <c r="H498" s="5"/>
      <c r="I498" s="5"/>
      <c r="J498" s="5"/>
      <c r="K498" s="5"/>
      <c r="L498" s="5"/>
      <c r="M498" s="5"/>
      <c r="N498" s="11"/>
      <c r="O498" s="17"/>
      <c r="P498" s="17"/>
      <c r="Q498" s="17"/>
    </row>
    <row r="499" spans="1:17" s="1" customFormat="1" x14ac:dyDescent="0.25">
      <c r="A499" s="28"/>
      <c r="B499" s="29"/>
      <c r="C499" s="31"/>
      <c r="D499" s="31"/>
      <c r="E499" s="32"/>
      <c r="F499" s="5"/>
      <c r="G499" s="5"/>
      <c r="H499" s="5"/>
      <c r="I499" s="5"/>
      <c r="J499" s="5"/>
      <c r="K499" s="5"/>
      <c r="L499" s="5"/>
      <c r="M499" s="5"/>
      <c r="N499" s="11"/>
      <c r="O499" s="17"/>
      <c r="P499" s="17"/>
      <c r="Q499" s="17"/>
    </row>
    <row r="500" spans="1:17" s="1" customFormat="1" x14ac:dyDescent="0.25">
      <c r="A500" s="28"/>
      <c r="B500" s="29"/>
      <c r="C500" s="31"/>
      <c r="D500" s="31"/>
      <c r="E500" s="32"/>
      <c r="F500" s="5"/>
      <c r="G500" s="5"/>
      <c r="H500" s="5"/>
      <c r="I500" s="5"/>
      <c r="J500" s="5"/>
      <c r="K500" s="5"/>
      <c r="L500" s="5"/>
      <c r="M500" s="5"/>
      <c r="N500" s="11"/>
      <c r="O500" s="17"/>
      <c r="P500" s="17"/>
      <c r="Q500" s="17"/>
    </row>
    <row r="501" spans="1:17" s="1" customFormat="1" x14ac:dyDescent="0.25">
      <c r="A501" s="28"/>
      <c r="B501" s="29"/>
      <c r="C501" s="31"/>
      <c r="D501" s="31"/>
      <c r="E501" s="32"/>
      <c r="F501" s="5"/>
      <c r="G501" s="5"/>
      <c r="H501" s="5"/>
      <c r="I501" s="5"/>
      <c r="J501" s="5"/>
      <c r="K501" s="5"/>
      <c r="L501" s="5"/>
      <c r="M501" s="5"/>
      <c r="N501" s="11"/>
      <c r="O501" s="17"/>
      <c r="P501" s="17"/>
      <c r="Q501" s="17"/>
    </row>
    <row r="502" spans="1:17" s="1" customFormat="1" x14ac:dyDescent="0.25">
      <c r="A502" s="28"/>
      <c r="B502" s="29"/>
      <c r="C502" s="31"/>
      <c r="D502" s="31"/>
      <c r="E502" s="32"/>
      <c r="F502" s="5"/>
      <c r="G502" s="5"/>
      <c r="H502" s="5"/>
      <c r="I502" s="5"/>
      <c r="J502" s="5"/>
      <c r="K502" s="5"/>
      <c r="L502" s="5"/>
      <c r="M502" s="5"/>
      <c r="N502" s="11"/>
      <c r="O502" s="17"/>
      <c r="P502" s="17"/>
      <c r="Q502" s="17"/>
    </row>
    <row r="503" spans="1:17" s="1" customFormat="1" x14ac:dyDescent="0.25">
      <c r="A503" s="28"/>
      <c r="B503" s="29"/>
      <c r="C503" s="31"/>
      <c r="D503" s="31"/>
      <c r="E503" s="32"/>
      <c r="F503" s="5"/>
      <c r="G503" s="5"/>
      <c r="H503" s="5"/>
      <c r="I503" s="5"/>
      <c r="J503" s="5"/>
      <c r="K503" s="5"/>
      <c r="L503" s="5"/>
      <c r="M503" s="5"/>
      <c r="N503" s="11"/>
      <c r="O503" s="17"/>
      <c r="P503" s="17"/>
      <c r="Q503" s="17"/>
    </row>
    <row r="504" spans="1:17" s="1" customFormat="1" x14ac:dyDescent="0.25">
      <c r="A504" s="28"/>
      <c r="B504" s="29"/>
      <c r="C504" s="31"/>
      <c r="D504" s="31"/>
      <c r="E504" s="32"/>
      <c r="F504" s="5"/>
      <c r="G504" s="5"/>
      <c r="H504" s="5"/>
      <c r="I504" s="5"/>
      <c r="J504" s="5"/>
      <c r="K504" s="5"/>
      <c r="L504" s="5"/>
      <c r="M504" s="5"/>
      <c r="N504" s="11"/>
      <c r="O504" s="17"/>
      <c r="P504" s="17"/>
      <c r="Q504" s="17"/>
    </row>
    <row r="505" spans="1:17" s="1" customFormat="1" x14ac:dyDescent="0.25">
      <c r="A505" s="28"/>
      <c r="B505" s="29"/>
      <c r="C505" s="31"/>
      <c r="D505" s="31"/>
      <c r="E505" s="32"/>
      <c r="F505" s="5"/>
      <c r="G505" s="5"/>
      <c r="H505" s="5"/>
      <c r="I505" s="5"/>
      <c r="J505" s="5"/>
      <c r="K505" s="5"/>
      <c r="L505" s="5"/>
      <c r="M505" s="5"/>
      <c r="N505" s="11"/>
      <c r="O505" s="17"/>
      <c r="P505" s="17"/>
      <c r="Q505" s="17"/>
    </row>
    <row r="506" spans="1:17" s="1" customFormat="1" x14ac:dyDescent="0.25">
      <c r="A506" s="28"/>
      <c r="B506" s="29"/>
      <c r="C506" s="31"/>
      <c r="D506" s="31"/>
      <c r="E506" s="32"/>
      <c r="F506" s="5"/>
      <c r="G506" s="5"/>
      <c r="H506" s="5"/>
      <c r="I506" s="5"/>
      <c r="J506" s="5"/>
      <c r="K506" s="5"/>
      <c r="L506" s="5"/>
      <c r="M506" s="5"/>
      <c r="N506" s="11"/>
      <c r="O506" s="17"/>
      <c r="P506" s="17"/>
      <c r="Q506" s="17"/>
    </row>
    <row r="507" spans="1:17" s="1" customFormat="1" x14ac:dyDescent="0.25">
      <c r="A507" s="28"/>
      <c r="B507" s="29"/>
      <c r="C507" s="31"/>
      <c r="D507" s="31"/>
      <c r="E507" s="32"/>
      <c r="F507" s="5"/>
      <c r="G507" s="5"/>
      <c r="H507" s="5"/>
      <c r="I507" s="5"/>
      <c r="J507" s="5"/>
      <c r="K507" s="5"/>
      <c r="L507" s="5"/>
      <c r="M507" s="5"/>
      <c r="N507" s="11"/>
      <c r="O507" s="17"/>
      <c r="P507" s="17"/>
      <c r="Q507" s="17"/>
    </row>
    <row r="508" spans="1:17" s="1" customFormat="1" x14ac:dyDescent="0.25">
      <c r="A508" s="28"/>
      <c r="B508" s="29"/>
      <c r="C508" s="31"/>
      <c r="D508" s="31"/>
      <c r="E508" s="32"/>
      <c r="F508" s="5"/>
      <c r="G508" s="5"/>
      <c r="H508" s="5"/>
      <c r="I508" s="5"/>
      <c r="J508" s="5"/>
      <c r="K508" s="5"/>
      <c r="L508" s="5"/>
      <c r="M508" s="5"/>
      <c r="N508" s="11"/>
      <c r="O508" s="17"/>
      <c r="P508" s="17"/>
      <c r="Q508" s="17"/>
    </row>
    <row r="509" spans="1:17" s="1" customFormat="1" x14ac:dyDescent="0.25">
      <c r="A509" s="28"/>
      <c r="B509" s="29"/>
      <c r="C509" s="31"/>
      <c r="D509" s="31"/>
      <c r="E509" s="32"/>
      <c r="F509" s="5"/>
      <c r="G509" s="5"/>
      <c r="H509" s="5"/>
      <c r="I509" s="5"/>
      <c r="J509" s="5"/>
      <c r="K509" s="5"/>
      <c r="L509" s="5"/>
      <c r="M509" s="5"/>
      <c r="N509" s="11"/>
      <c r="O509" s="17"/>
      <c r="P509" s="17"/>
      <c r="Q509" s="17"/>
    </row>
    <row r="510" spans="1:17" s="1" customFormat="1" x14ac:dyDescent="0.25">
      <c r="A510" s="28"/>
      <c r="B510" s="29"/>
      <c r="C510" s="31"/>
      <c r="D510" s="31"/>
      <c r="E510" s="32"/>
      <c r="F510" s="5"/>
      <c r="G510" s="5"/>
      <c r="H510" s="5"/>
      <c r="I510" s="5"/>
      <c r="J510" s="5"/>
      <c r="K510" s="5"/>
      <c r="L510" s="5"/>
      <c r="M510" s="5"/>
      <c r="N510" s="11"/>
      <c r="O510" s="17"/>
      <c r="P510" s="17"/>
      <c r="Q510" s="17"/>
    </row>
    <row r="511" spans="1:17" s="1" customFormat="1" x14ac:dyDescent="0.25">
      <c r="A511" s="28"/>
      <c r="B511" s="29"/>
      <c r="C511" s="31"/>
      <c r="D511" s="31"/>
      <c r="E511" s="32"/>
      <c r="F511" s="5"/>
      <c r="G511" s="5"/>
      <c r="H511" s="5"/>
      <c r="I511" s="5"/>
      <c r="J511" s="5"/>
      <c r="K511" s="5"/>
      <c r="L511" s="5"/>
      <c r="M511" s="5"/>
      <c r="N511" s="11"/>
      <c r="O511" s="17"/>
      <c r="P511" s="17"/>
      <c r="Q511" s="17"/>
    </row>
    <row r="512" spans="1:17" s="1" customFormat="1" x14ac:dyDescent="0.25">
      <c r="A512" s="28"/>
      <c r="B512" s="29"/>
      <c r="C512" s="31"/>
      <c r="D512" s="31"/>
      <c r="E512" s="32"/>
      <c r="F512" s="5"/>
      <c r="G512" s="5"/>
      <c r="H512" s="5"/>
      <c r="I512" s="5"/>
      <c r="J512" s="5"/>
      <c r="K512" s="5"/>
      <c r="L512" s="5"/>
      <c r="M512" s="5"/>
      <c r="N512" s="11"/>
      <c r="O512" s="17"/>
      <c r="P512" s="17"/>
      <c r="Q512" s="17"/>
    </row>
    <row r="513" spans="1:17" s="1" customFormat="1" x14ac:dyDescent="0.25">
      <c r="A513" s="28"/>
      <c r="B513" s="29"/>
      <c r="C513" s="31"/>
      <c r="D513" s="31"/>
      <c r="E513" s="32"/>
      <c r="F513" s="5"/>
      <c r="G513" s="5"/>
      <c r="H513" s="5"/>
      <c r="I513" s="5"/>
      <c r="J513" s="5"/>
      <c r="K513" s="5"/>
      <c r="L513" s="5"/>
      <c r="M513" s="5"/>
      <c r="N513" s="11"/>
      <c r="O513" s="17"/>
      <c r="P513" s="17"/>
      <c r="Q513" s="17"/>
    </row>
    <row r="514" spans="1:17" s="1" customFormat="1" x14ac:dyDescent="0.25">
      <c r="A514" s="28"/>
      <c r="B514" s="29"/>
      <c r="C514" s="31"/>
      <c r="D514" s="31"/>
      <c r="E514" s="32"/>
      <c r="F514" s="5"/>
      <c r="G514" s="5"/>
      <c r="H514" s="5"/>
      <c r="I514" s="5"/>
      <c r="J514" s="5"/>
      <c r="K514" s="5"/>
      <c r="L514" s="5"/>
      <c r="M514" s="5"/>
      <c r="N514" s="11"/>
      <c r="O514" s="17"/>
      <c r="P514" s="17"/>
      <c r="Q514" s="17"/>
    </row>
    <row r="515" spans="1:17" s="1" customFormat="1" x14ac:dyDescent="0.25">
      <c r="A515" s="28"/>
      <c r="B515" s="29"/>
      <c r="C515" s="31"/>
      <c r="D515" s="31"/>
      <c r="E515" s="32"/>
      <c r="F515" s="5"/>
      <c r="G515" s="5"/>
      <c r="H515" s="5"/>
      <c r="I515" s="5"/>
      <c r="J515" s="5"/>
      <c r="K515" s="5"/>
      <c r="L515" s="5"/>
      <c r="M515" s="5"/>
      <c r="N515" s="11"/>
      <c r="O515" s="17"/>
      <c r="P515" s="17"/>
      <c r="Q515" s="17"/>
    </row>
    <row r="516" spans="1:17" s="1" customFormat="1" x14ac:dyDescent="0.25">
      <c r="A516" s="28"/>
      <c r="B516" s="29"/>
      <c r="C516" s="31"/>
      <c r="D516" s="31"/>
      <c r="E516" s="32"/>
      <c r="F516" s="5"/>
      <c r="G516" s="5"/>
      <c r="H516" s="5"/>
      <c r="I516" s="5"/>
      <c r="J516" s="5"/>
      <c r="K516" s="5"/>
      <c r="L516" s="5"/>
      <c r="M516" s="5"/>
      <c r="N516" s="11"/>
      <c r="O516" s="17"/>
      <c r="P516" s="17"/>
      <c r="Q516" s="17"/>
    </row>
    <row r="517" spans="1:17" s="1" customFormat="1" x14ac:dyDescent="0.25">
      <c r="A517" s="28"/>
      <c r="B517" s="29"/>
      <c r="C517" s="31"/>
      <c r="D517" s="31"/>
      <c r="E517" s="32"/>
      <c r="F517" s="5"/>
      <c r="G517" s="5"/>
      <c r="H517" s="5"/>
      <c r="I517" s="5"/>
      <c r="J517" s="5"/>
      <c r="K517" s="5"/>
      <c r="L517" s="5"/>
      <c r="M517" s="5"/>
      <c r="N517" s="11"/>
      <c r="O517" s="17"/>
      <c r="P517" s="17"/>
      <c r="Q517" s="17"/>
    </row>
    <row r="518" spans="1:17" s="1" customFormat="1" x14ac:dyDescent="0.25">
      <c r="A518" s="28"/>
      <c r="B518" s="29"/>
      <c r="C518" s="31"/>
      <c r="D518" s="31"/>
      <c r="E518" s="32"/>
      <c r="F518" s="5"/>
      <c r="G518" s="5"/>
      <c r="H518" s="5"/>
      <c r="I518" s="5"/>
      <c r="J518" s="5"/>
      <c r="K518" s="5"/>
      <c r="L518" s="5"/>
      <c r="M518" s="5"/>
      <c r="N518" s="11"/>
      <c r="O518" s="17"/>
      <c r="P518" s="17"/>
      <c r="Q518" s="17"/>
    </row>
    <row r="519" spans="1:17" s="1" customFormat="1" x14ac:dyDescent="0.25">
      <c r="A519" s="28"/>
      <c r="B519" s="29"/>
      <c r="C519" s="31"/>
      <c r="D519" s="31"/>
      <c r="E519" s="32"/>
      <c r="F519" s="5"/>
      <c r="G519" s="5"/>
      <c r="H519" s="5"/>
      <c r="I519" s="5"/>
      <c r="J519" s="5"/>
      <c r="K519" s="5"/>
      <c r="L519" s="5"/>
      <c r="M519" s="5"/>
      <c r="N519" s="11"/>
      <c r="O519" s="17"/>
      <c r="P519" s="17"/>
      <c r="Q519" s="17"/>
    </row>
    <row r="520" spans="1:17" s="1" customFormat="1" x14ac:dyDescent="0.25">
      <c r="A520" s="28"/>
      <c r="B520" s="29"/>
      <c r="C520" s="31"/>
      <c r="D520" s="31"/>
      <c r="E520" s="32"/>
      <c r="F520" s="5"/>
      <c r="G520" s="5"/>
      <c r="H520" s="5"/>
      <c r="I520" s="5"/>
      <c r="J520" s="5"/>
      <c r="K520" s="5"/>
      <c r="L520" s="5"/>
      <c r="M520" s="5"/>
      <c r="N520" s="11"/>
      <c r="O520" s="17"/>
      <c r="P520" s="17"/>
      <c r="Q520" s="17"/>
    </row>
    <row r="521" spans="1:17" s="1" customFormat="1" x14ac:dyDescent="0.25">
      <c r="A521" s="28"/>
      <c r="B521" s="29"/>
      <c r="C521" s="31"/>
      <c r="D521" s="31"/>
      <c r="E521" s="32"/>
      <c r="F521" s="5"/>
      <c r="G521" s="5"/>
      <c r="H521" s="5"/>
      <c r="I521" s="5"/>
      <c r="J521" s="5"/>
      <c r="K521" s="5"/>
      <c r="L521" s="5"/>
      <c r="M521" s="5"/>
      <c r="N521" s="11"/>
      <c r="O521" s="17"/>
      <c r="P521" s="17"/>
      <c r="Q521" s="17"/>
    </row>
    <row r="522" spans="1:17" s="1" customFormat="1" x14ac:dyDescent="0.25">
      <c r="A522" s="28"/>
      <c r="B522" s="29"/>
      <c r="C522" s="31"/>
      <c r="D522" s="31"/>
      <c r="E522" s="32"/>
      <c r="F522" s="5"/>
      <c r="G522" s="5"/>
      <c r="H522" s="5"/>
      <c r="I522" s="5"/>
      <c r="J522" s="5"/>
      <c r="K522" s="5"/>
      <c r="L522" s="5"/>
      <c r="M522" s="5"/>
      <c r="N522" s="11"/>
      <c r="O522" s="17"/>
      <c r="P522" s="17"/>
      <c r="Q522" s="17"/>
    </row>
    <row r="523" spans="1:17" s="1" customFormat="1" x14ac:dyDescent="0.25">
      <c r="A523" s="28"/>
      <c r="B523" s="29"/>
      <c r="C523" s="31"/>
      <c r="D523" s="31"/>
      <c r="E523" s="32"/>
      <c r="F523" s="5"/>
      <c r="G523" s="5"/>
      <c r="H523" s="5"/>
      <c r="I523" s="5"/>
      <c r="J523" s="5"/>
      <c r="K523" s="5"/>
      <c r="L523" s="5"/>
      <c r="M523" s="5"/>
      <c r="N523" s="11"/>
      <c r="O523" s="17"/>
      <c r="P523" s="17"/>
      <c r="Q523" s="17"/>
    </row>
    <row r="524" spans="1:17" s="1" customFormat="1" x14ac:dyDescent="0.25">
      <c r="A524" s="28"/>
      <c r="B524" s="29"/>
      <c r="C524" s="31"/>
      <c r="D524" s="31"/>
      <c r="E524" s="32"/>
      <c r="F524" s="5"/>
      <c r="G524" s="5"/>
      <c r="H524" s="5"/>
      <c r="I524" s="5"/>
      <c r="J524" s="5"/>
      <c r="K524" s="5"/>
      <c r="L524" s="5"/>
      <c r="M524" s="5"/>
      <c r="N524" s="11"/>
      <c r="O524" s="17"/>
      <c r="P524" s="17"/>
      <c r="Q524" s="17"/>
    </row>
    <row r="525" spans="1:17" s="1" customFormat="1" x14ac:dyDescent="0.25">
      <c r="A525" s="28"/>
      <c r="B525" s="29"/>
      <c r="C525" s="31"/>
      <c r="D525" s="31"/>
      <c r="E525" s="32"/>
      <c r="F525" s="5"/>
      <c r="G525" s="5"/>
      <c r="H525" s="5"/>
      <c r="I525" s="5"/>
      <c r="J525" s="5"/>
      <c r="K525" s="5"/>
      <c r="L525" s="5"/>
      <c r="M525" s="5"/>
      <c r="N525" s="11"/>
      <c r="O525" s="17"/>
      <c r="P525" s="17"/>
      <c r="Q525" s="17"/>
    </row>
    <row r="526" spans="1:17" s="1" customFormat="1" x14ac:dyDescent="0.25">
      <c r="A526" s="28"/>
      <c r="B526" s="29"/>
      <c r="C526" s="31"/>
      <c r="D526" s="31"/>
      <c r="E526" s="32"/>
      <c r="F526" s="5"/>
      <c r="G526" s="5"/>
      <c r="H526" s="5"/>
      <c r="I526" s="5"/>
      <c r="J526" s="5"/>
      <c r="K526" s="5"/>
      <c r="L526" s="5"/>
      <c r="M526" s="5"/>
      <c r="N526" s="11"/>
      <c r="O526" s="17"/>
      <c r="P526" s="17"/>
      <c r="Q526" s="17"/>
    </row>
    <row r="527" spans="1:17" s="1" customFormat="1" x14ac:dyDescent="0.25">
      <c r="A527" s="28"/>
      <c r="B527" s="29"/>
      <c r="C527" s="31"/>
      <c r="D527" s="31"/>
      <c r="E527" s="32"/>
      <c r="F527" s="5"/>
      <c r="G527" s="5"/>
      <c r="H527" s="5"/>
      <c r="I527" s="5"/>
      <c r="J527" s="5"/>
      <c r="K527" s="5"/>
      <c r="L527" s="5"/>
      <c r="M527" s="5"/>
      <c r="N527" s="11"/>
      <c r="O527" s="17"/>
      <c r="P527" s="17"/>
      <c r="Q527" s="17"/>
    </row>
    <row r="528" spans="1:17" s="1" customFormat="1" x14ac:dyDescent="0.25">
      <c r="A528" s="28"/>
      <c r="B528" s="29"/>
      <c r="C528" s="31"/>
      <c r="D528" s="31"/>
      <c r="E528" s="32"/>
      <c r="F528" s="5"/>
      <c r="G528" s="5"/>
      <c r="H528" s="5"/>
      <c r="I528" s="5"/>
      <c r="J528" s="5"/>
      <c r="K528" s="5"/>
      <c r="L528" s="5"/>
      <c r="M528" s="5"/>
      <c r="N528" s="11"/>
      <c r="O528" s="17"/>
      <c r="P528" s="17"/>
      <c r="Q528" s="17"/>
    </row>
    <row r="529" spans="1:17" s="1" customFormat="1" x14ac:dyDescent="0.25">
      <c r="A529" s="28"/>
      <c r="B529" s="29"/>
      <c r="C529" s="31"/>
      <c r="D529" s="31"/>
      <c r="E529" s="32"/>
      <c r="F529" s="5"/>
      <c r="G529" s="5"/>
      <c r="H529" s="5"/>
      <c r="I529" s="5"/>
      <c r="J529" s="5"/>
      <c r="K529" s="5"/>
      <c r="L529" s="5"/>
      <c r="M529" s="5"/>
      <c r="N529" s="11"/>
      <c r="O529" s="17"/>
      <c r="P529" s="17"/>
      <c r="Q529" s="17"/>
    </row>
    <row r="530" spans="1:17" s="1" customFormat="1" x14ac:dyDescent="0.25">
      <c r="A530" s="28"/>
      <c r="B530" s="29"/>
      <c r="C530" s="31"/>
      <c r="D530" s="31"/>
      <c r="E530" s="32"/>
      <c r="F530" s="5"/>
      <c r="G530" s="5"/>
      <c r="H530" s="5"/>
      <c r="I530" s="5"/>
      <c r="J530" s="5"/>
      <c r="K530" s="5"/>
      <c r="L530" s="5"/>
      <c r="M530" s="5"/>
      <c r="N530" s="11"/>
      <c r="O530" s="17"/>
      <c r="P530" s="17"/>
      <c r="Q530" s="17"/>
    </row>
    <row r="531" spans="1:17" s="1" customFormat="1" x14ac:dyDescent="0.25">
      <c r="A531" s="28"/>
      <c r="B531" s="29"/>
      <c r="C531" s="31"/>
      <c r="D531" s="31"/>
      <c r="E531" s="32"/>
      <c r="F531" s="5"/>
      <c r="G531" s="5"/>
      <c r="H531" s="5"/>
      <c r="I531" s="5"/>
      <c r="J531" s="5"/>
      <c r="K531" s="5"/>
      <c r="L531" s="5"/>
      <c r="M531" s="5"/>
      <c r="N531" s="11"/>
      <c r="O531" s="17"/>
      <c r="P531" s="17"/>
      <c r="Q531" s="17"/>
    </row>
    <row r="532" spans="1:17" s="1" customFormat="1" x14ac:dyDescent="0.25">
      <c r="A532" s="28"/>
      <c r="B532" s="29"/>
      <c r="C532" s="31"/>
      <c r="D532" s="31"/>
      <c r="E532" s="32"/>
      <c r="F532" s="5"/>
      <c r="G532" s="5"/>
      <c r="H532" s="5"/>
      <c r="I532" s="5"/>
      <c r="J532" s="5"/>
      <c r="K532" s="5"/>
      <c r="L532" s="5"/>
      <c r="M532" s="5"/>
      <c r="N532" s="11"/>
      <c r="O532" s="17"/>
      <c r="P532" s="17"/>
      <c r="Q532" s="17"/>
    </row>
    <row r="533" spans="1:17" s="1" customFormat="1" x14ac:dyDescent="0.25">
      <c r="A533" s="28"/>
      <c r="B533" s="29"/>
      <c r="C533" s="31"/>
      <c r="D533" s="31"/>
      <c r="E533" s="32"/>
      <c r="F533" s="5"/>
      <c r="G533" s="5"/>
      <c r="H533" s="5"/>
      <c r="I533" s="5"/>
      <c r="J533" s="5"/>
      <c r="K533" s="5"/>
      <c r="L533" s="5"/>
      <c r="M533" s="5"/>
      <c r="N533" s="11"/>
      <c r="O533" s="17"/>
      <c r="P533" s="17"/>
      <c r="Q533" s="17"/>
    </row>
    <row r="534" spans="1:17" s="1" customFormat="1" x14ac:dyDescent="0.25">
      <c r="A534" s="28"/>
      <c r="B534" s="29"/>
      <c r="C534" s="31"/>
      <c r="D534" s="31"/>
      <c r="E534" s="32"/>
      <c r="F534" s="5"/>
      <c r="G534" s="5"/>
      <c r="H534" s="5"/>
      <c r="I534" s="5"/>
      <c r="J534" s="5"/>
      <c r="K534" s="5"/>
      <c r="L534" s="5"/>
      <c r="M534" s="5"/>
      <c r="N534" s="11"/>
      <c r="O534" s="17"/>
      <c r="P534" s="17"/>
      <c r="Q534" s="17"/>
    </row>
    <row r="535" spans="1:17" s="1" customFormat="1" x14ac:dyDescent="0.25">
      <c r="A535" s="28"/>
      <c r="B535" s="29"/>
      <c r="C535" s="31"/>
      <c r="D535" s="31"/>
      <c r="E535" s="32"/>
      <c r="F535" s="5"/>
      <c r="G535" s="5"/>
      <c r="H535" s="5"/>
      <c r="I535" s="5"/>
      <c r="J535" s="5"/>
      <c r="K535" s="5"/>
      <c r="L535" s="5"/>
      <c r="M535" s="5"/>
      <c r="N535" s="11"/>
      <c r="O535" s="17"/>
      <c r="P535" s="17"/>
      <c r="Q535" s="17"/>
    </row>
    <row r="536" spans="1:17" s="1" customFormat="1" x14ac:dyDescent="0.25">
      <c r="A536" s="28"/>
      <c r="B536" s="29"/>
      <c r="C536" s="31"/>
      <c r="D536" s="31"/>
      <c r="E536" s="32"/>
      <c r="F536" s="5"/>
      <c r="G536" s="5"/>
      <c r="H536" s="5"/>
      <c r="I536" s="5"/>
      <c r="J536" s="5"/>
      <c r="K536" s="5"/>
      <c r="L536" s="5"/>
      <c r="M536" s="5"/>
      <c r="N536" s="11"/>
      <c r="O536" s="17"/>
      <c r="P536" s="17"/>
      <c r="Q536" s="17"/>
    </row>
    <row r="537" spans="1:17" s="1" customFormat="1" x14ac:dyDescent="0.25">
      <c r="A537" s="28"/>
      <c r="B537" s="29"/>
      <c r="C537" s="31"/>
      <c r="D537" s="31"/>
      <c r="E537" s="32"/>
      <c r="F537" s="5"/>
      <c r="G537" s="5"/>
      <c r="H537" s="5"/>
      <c r="I537" s="5"/>
      <c r="J537" s="5"/>
      <c r="K537" s="5"/>
      <c r="L537" s="5"/>
      <c r="M537" s="5"/>
      <c r="N537" s="11"/>
      <c r="O537" s="17"/>
      <c r="P537" s="17"/>
      <c r="Q537" s="17"/>
    </row>
    <row r="538" spans="1:17" s="1" customFormat="1" x14ac:dyDescent="0.25">
      <c r="A538" s="28"/>
      <c r="B538" s="29"/>
      <c r="C538" s="31"/>
      <c r="D538" s="31"/>
      <c r="E538" s="32"/>
      <c r="F538" s="5"/>
      <c r="G538" s="5"/>
      <c r="H538" s="5"/>
      <c r="I538" s="5"/>
      <c r="J538" s="5"/>
      <c r="K538" s="5"/>
      <c r="L538" s="5"/>
      <c r="M538" s="5"/>
      <c r="N538" s="11"/>
      <c r="O538" s="17"/>
      <c r="P538" s="17"/>
      <c r="Q538" s="17"/>
    </row>
    <row r="539" spans="1:17" s="1" customFormat="1" x14ac:dyDescent="0.25">
      <c r="A539" s="28"/>
      <c r="B539" s="29"/>
      <c r="C539" s="31"/>
      <c r="D539" s="31"/>
      <c r="E539" s="32"/>
      <c r="F539" s="5"/>
      <c r="G539" s="5"/>
      <c r="H539" s="5"/>
      <c r="I539" s="5"/>
      <c r="J539" s="5"/>
      <c r="K539" s="5"/>
      <c r="L539" s="5"/>
      <c r="M539" s="5"/>
      <c r="N539" s="11"/>
      <c r="O539" s="17"/>
      <c r="P539" s="17"/>
      <c r="Q539" s="17"/>
    </row>
    <row r="540" spans="1:17" s="1" customFormat="1" x14ac:dyDescent="0.25">
      <c r="A540" s="28"/>
      <c r="B540" s="29"/>
      <c r="C540" s="31"/>
      <c r="D540" s="31"/>
      <c r="E540" s="32"/>
      <c r="F540" s="5"/>
      <c r="G540" s="5"/>
      <c r="H540" s="5"/>
      <c r="I540" s="5"/>
      <c r="J540" s="5"/>
      <c r="K540" s="5"/>
      <c r="L540" s="5"/>
      <c r="M540" s="5"/>
      <c r="N540" s="11"/>
      <c r="O540" s="17"/>
      <c r="P540" s="17"/>
      <c r="Q540" s="17"/>
    </row>
    <row r="541" spans="1:17" s="1" customFormat="1" x14ac:dyDescent="0.25">
      <c r="A541" s="28"/>
      <c r="B541" s="29"/>
      <c r="C541" s="31"/>
      <c r="D541" s="31"/>
      <c r="E541" s="32"/>
      <c r="F541" s="5"/>
      <c r="G541" s="5"/>
      <c r="H541" s="5"/>
      <c r="I541" s="5"/>
      <c r="J541" s="5"/>
      <c r="K541" s="5"/>
      <c r="L541" s="5"/>
      <c r="M541" s="5"/>
      <c r="N541" s="11"/>
      <c r="O541" s="17"/>
      <c r="P541" s="17"/>
      <c r="Q541" s="17"/>
    </row>
    <row r="542" spans="1:17" s="1" customFormat="1" x14ac:dyDescent="0.25">
      <c r="A542" s="28"/>
      <c r="B542" s="29"/>
      <c r="C542" s="31"/>
      <c r="D542" s="31"/>
      <c r="E542" s="32"/>
      <c r="F542" s="5"/>
      <c r="G542" s="5"/>
      <c r="H542" s="5"/>
      <c r="I542" s="5"/>
      <c r="J542" s="5"/>
      <c r="K542" s="5"/>
      <c r="L542" s="5"/>
      <c r="M542" s="5"/>
      <c r="N542" s="11"/>
      <c r="O542" s="17"/>
      <c r="P542" s="17"/>
      <c r="Q542" s="17"/>
    </row>
    <row r="543" spans="1:17" s="1" customFormat="1" x14ac:dyDescent="0.25">
      <c r="A543" s="28"/>
      <c r="B543" s="29"/>
      <c r="C543" s="31"/>
      <c r="D543" s="31"/>
      <c r="E543" s="32"/>
      <c r="F543" s="5"/>
      <c r="G543" s="5"/>
      <c r="H543" s="5"/>
      <c r="I543" s="5"/>
      <c r="J543" s="5"/>
      <c r="K543" s="5"/>
      <c r="L543" s="5"/>
      <c r="M543" s="5"/>
      <c r="N543" s="11"/>
      <c r="O543" s="17"/>
      <c r="P543" s="17"/>
      <c r="Q543" s="17"/>
    </row>
    <row r="544" spans="1:17" s="1" customFormat="1" x14ac:dyDescent="0.25">
      <c r="A544" s="28"/>
      <c r="B544" s="29"/>
      <c r="C544" s="31"/>
      <c r="D544" s="31"/>
      <c r="E544" s="32"/>
      <c r="F544" s="5"/>
      <c r="G544" s="5"/>
      <c r="H544" s="5"/>
      <c r="I544" s="5"/>
      <c r="J544" s="5"/>
      <c r="K544" s="5"/>
      <c r="L544" s="5"/>
      <c r="M544" s="5"/>
      <c r="N544" s="11"/>
      <c r="O544" s="17"/>
      <c r="P544" s="17"/>
      <c r="Q544" s="17"/>
    </row>
    <row r="545" spans="1:17" s="1" customFormat="1" x14ac:dyDescent="0.25">
      <c r="A545" s="28"/>
      <c r="B545" s="29"/>
      <c r="C545" s="31"/>
      <c r="D545" s="31"/>
      <c r="E545" s="32"/>
      <c r="F545" s="5"/>
      <c r="G545" s="5"/>
      <c r="H545" s="5"/>
      <c r="I545" s="5"/>
      <c r="J545" s="5"/>
      <c r="K545" s="5"/>
      <c r="L545" s="5"/>
      <c r="M545" s="5"/>
      <c r="N545" s="11"/>
      <c r="O545" s="17"/>
      <c r="P545" s="17"/>
      <c r="Q545" s="17"/>
    </row>
    <row r="546" spans="1:17" s="1" customFormat="1" x14ac:dyDescent="0.25">
      <c r="A546" s="28"/>
      <c r="B546" s="29"/>
      <c r="C546" s="31"/>
      <c r="D546" s="31"/>
      <c r="E546" s="32"/>
      <c r="F546" s="5"/>
      <c r="G546" s="5"/>
      <c r="H546" s="5"/>
      <c r="I546" s="5"/>
      <c r="J546" s="5"/>
      <c r="K546" s="5"/>
      <c r="L546" s="5"/>
      <c r="M546" s="5"/>
      <c r="N546" s="11"/>
      <c r="O546" s="17"/>
      <c r="P546" s="17"/>
      <c r="Q546" s="17"/>
    </row>
    <row r="547" spans="1:17" s="1" customFormat="1" x14ac:dyDescent="0.25">
      <c r="A547" s="28"/>
      <c r="B547" s="29"/>
      <c r="C547" s="31"/>
      <c r="D547" s="31"/>
      <c r="E547" s="32"/>
      <c r="F547" s="5"/>
      <c r="G547" s="5"/>
      <c r="H547" s="5"/>
      <c r="I547" s="5"/>
      <c r="J547" s="5"/>
      <c r="K547" s="5"/>
      <c r="L547" s="5"/>
      <c r="M547" s="5"/>
      <c r="N547" s="11"/>
      <c r="O547" s="17"/>
      <c r="P547" s="17"/>
      <c r="Q547" s="17"/>
    </row>
    <row r="548" spans="1:17" s="1" customFormat="1" x14ac:dyDescent="0.25">
      <c r="A548" s="28"/>
      <c r="B548" s="29"/>
      <c r="C548" s="31"/>
      <c r="D548" s="31"/>
      <c r="E548" s="32"/>
      <c r="F548" s="5"/>
      <c r="G548" s="5"/>
      <c r="H548" s="5"/>
      <c r="I548" s="5"/>
      <c r="J548" s="5"/>
      <c r="K548" s="5"/>
      <c r="L548" s="5"/>
      <c r="M548" s="5"/>
      <c r="N548" s="11"/>
      <c r="O548" s="17"/>
      <c r="P548" s="17"/>
      <c r="Q548" s="17"/>
    </row>
    <row r="549" spans="1:17" s="1" customFormat="1" x14ac:dyDescent="0.25">
      <c r="A549" s="28"/>
      <c r="B549" s="29"/>
      <c r="C549" s="31"/>
      <c r="D549" s="31"/>
      <c r="E549" s="32"/>
      <c r="F549" s="5"/>
      <c r="G549" s="5"/>
      <c r="H549" s="5"/>
      <c r="I549" s="5"/>
      <c r="J549" s="5"/>
      <c r="K549" s="5"/>
      <c r="L549" s="5"/>
      <c r="M549" s="5"/>
      <c r="N549" s="11"/>
      <c r="O549" s="17"/>
      <c r="P549" s="17"/>
      <c r="Q549" s="17"/>
    </row>
    <row r="550" spans="1:17" s="1" customFormat="1" x14ac:dyDescent="0.25">
      <c r="A550" s="28"/>
      <c r="B550" s="29"/>
      <c r="C550" s="31"/>
      <c r="D550" s="31"/>
      <c r="E550" s="32"/>
      <c r="F550" s="5"/>
      <c r="G550" s="5"/>
      <c r="H550" s="5"/>
      <c r="I550" s="5"/>
      <c r="J550" s="5"/>
      <c r="K550" s="5"/>
      <c r="L550" s="5"/>
      <c r="M550" s="5"/>
      <c r="N550" s="11"/>
      <c r="O550" s="17"/>
      <c r="P550" s="17"/>
      <c r="Q550" s="17"/>
    </row>
    <row r="551" spans="1:17" s="1" customFormat="1" x14ac:dyDescent="0.25">
      <c r="A551" s="28"/>
      <c r="B551" s="29"/>
      <c r="C551" s="31"/>
      <c r="D551" s="31"/>
      <c r="E551" s="32"/>
      <c r="F551" s="5"/>
      <c r="G551" s="5"/>
      <c r="H551" s="5"/>
      <c r="I551" s="5"/>
      <c r="J551" s="5"/>
      <c r="K551" s="5"/>
      <c r="L551" s="5"/>
      <c r="M551" s="5"/>
      <c r="N551" s="11"/>
      <c r="O551" s="17"/>
      <c r="P551" s="17"/>
      <c r="Q551" s="17"/>
    </row>
    <row r="552" spans="1:17" s="1" customFormat="1" x14ac:dyDescent="0.25">
      <c r="A552" s="28"/>
      <c r="B552" s="29"/>
      <c r="C552" s="31"/>
      <c r="D552" s="31"/>
      <c r="E552" s="32"/>
      <c r="F552" s="5"/>
      <c r="G552" s="5"/>
      <c r="H552" s="5"/>
      <c r="I552" s="5"/>
      <c r="J552" s="5"/>
      <c r="K552" s="5"/>
      <c r="L552" s="5"/>
      <c r="M552" s="5"/>
      <c r="N552" s="11"/>
      <c r="O552" s="17"/>
      <c r="P552" s="17"/>
      <c r="Q552" s="17"/>
    </row>
    <row r="553" spans="1:17" s="1" customFormat="1" x14ac:dyDescent="0.25">
      <c r="A553" s="28"/>
      <c r="B553" s="29"/>
      <c r="C553" s="31"/>
      <c r="D553" s="31"/>
      <c r="E553" s="32"/>
      <c r="F553" s="5"/>
      <c r="G553" s="5"/>
      <c r="H553" s="5"/>
      <c r="I553" s="5"/>
      <c r="J553" s="5"/>
      <c r="K553" s="5"/>
      <c r="L553" s="5"/>
      <c r="M553" s="5"/>
      <c r="N553" s="11"/>
      <c r="O553" s="17"/>
      <c r="P553" s="17"/>
      <c r="Q553" s="17"/>
    </row>
    <row r="554" spans="1:17" s="1" customFormat="1" x14ac:dyDescent="0.25">
      <c r="A554" s="28"/>
      <c r="B554" s="29"/>
      <c r="C554" s="31"/>
      <c r="D554" s="31"/>
      <c r="E554" s="32"/>
      <c r="F554" s="5"/>
      <c r="G554" s="5"/>
      <c r="H554" s="5"/>
      <c r="I554" s="5"/>
      <c r="J554" s="5"/>
      <c r="K554" s="5"/>
      <c r="L554" s="5"/>
      <c r="M554" s="5"/>
      <c r="N554" s="11"/>
      <c r="O554" s="17"/>
      <c r="P554" s="17"/>
      <c r="Q554" s="17"/>
    </row>
    <row r="555" spans="1:17" s="1" customFormat="1" x14ac:dyDescent="0.25">
      <c r="A555" s="28"/>
      <c r="B555" s="29"/>
      <c r="C555" s="31"/>
      <c r="D555" s="31"/>
      <c r="E555" s="32"/>
      <c r="F555" s="5"/>
      <c r="G555" s="5"/>
      <c r="H555" s="5"/>
      <c r="I555" s="5"/>
      <c r="J555" s="5"/>
      <c r="K555" s="5"/>
      <c r="L555" s="5"/>
      <c r="M555" s="5"/>
      <c r="N555" s="11"/>
      <c r="O555" s="17"/>
      <c r="P555" s="17"/>
      <c r="Q555" s="17"/>
    </row>
    <row r="556" spans="1:17" s="1" customFormat="1" x14ac:dyDescent="0.25">
      <c r="A556" s="28"/>
      <c r="B556" s="29"/>
      <c r="C556" s="31"/>
      <c r="D556" s="31"/>
      <c r="E556" s="32"/>
      <c r="F556" s="5"/>
      <c r="G556" s="5"/>
      <c r="H556" s="5"/>
      <c r="I556" s="5"/>
      <c r="J556" s="5"/>
      <c r="K556" s="5"/>
      <c r="L556" s="5"/>
      <c r="M556" s="5"/>
      <c r="N556" s="11"/>
      <c r="O556" s="17"/>
      <c r="P556" s="17"/>
      <c r="Q556" s="17"/>
    </row>
    <row r="557" spans="1:17" s="1" customFormat="1" x14ac:dyDescent="0.25">
      <c r="A557" s="28"/>
      <c r="B557" s="29"/>
      <c r="C557" s="31"/>
      <c r="D557" s="31"/>
      <c r="E557" s="32"/>
      <c r="F557" s="5"/>
      <c r="G557" s="5"/>
      <c r="H557" s="5"/>
      <c r="I557" s="5"/>
      <c r="J557" s="5"/>
      <c r="K557" s="5"/>
      <c r="L557" s="5"/>
      <c r="M557" s="5"/>
      <c r="N557" s="11"/>
      <c r="O557" s="17"/>
      <c r="P557" s="17"/>
      <c r="Q557" s="17"/>
    </row>
    <row r="558" spans="1:17" s="1" customFormat="1" x14ac:dyDescent="0.25">
      <c r="A558" s="28"/>
      <c r="B558" s="29"/>
      <c r="C558" s="31"/>
      <c r="D558" s="31"/>
      <c r="E558" s="32"/>
      <c r="F558" s="5"/>
      <c r="G558" s="5"/>
      <c r="H558" s="5"/>
      <c r="I558" s="5"/>
      <c r="J558" s="5"/>
      <c r="K558" s="5"/>
      <c r="L558" s="5"/>
      <c r="M558" s="5"/>
      <c r="N558" s="11"/>
      <c r="O558" s="17"/>
      <c r="P558" s="17"/>
      <c r="Q558" s="17"/>
    </row>
    <row r="559" spans="1:17" s="1" customFormat="1" x14ac:dyDescent="0.25">
      <c r="A559" s="28"/>
      <c r="B559" s="29"/>
      <c r="C559" s="31"/>
      <c r="D559" s="31"/>
      <c r="E559" s="32"/>
      <c r="F559" s="5"/>
      <c r="G559" s="5"/>
      <c r="H559" s="5"/>
      <c r="I559" s="5"/>
      <c r="J559" s="5"/>
      <c r="K559" s="5"/>
      <c r="L559" s="5"/>
      <c r="M559" s="5"/>
      <c r="N559" s="11"/>
      <c r="O559" s="17"/>
      <c r="P559" s="17"/>
      <c r="Q559" s="17"/>
    </row>
    <row r="560" spans="1:17" s="1" customFormat="1" x14ac:dyDescent="0.25">
      <c r="A560" s="28"/>
      <c r="B560" s="29"/>
      <c r="C560" s="31"/>
      <c r="D560" s="31"/>
      <c r="E560" s="32"/>
      <c r="F560" s="5"/>
      <c r="G560" s="5"/>
      <c r="H560" s="5"/>
      <c r="I560" s="5"/>
      <c r="J560" s="5"/>
      <c r="K560" s="5"/>
      <c r="L560" s="5"/>
      <c r="M560" s="5"/>
      <c r="N560" s="11"/>
      <c r="O560" s="17"/>
      <c r="P560" s="17"/>
      <c r="Q560" s="17"/>
    </row>
    <row r="561" spans="1:17" s="1" customFormat="1" x14ac:dyDescent="0.25">
      <c r="A561" s="28"/>
      <c r="B561" s="29"/>
      <c r="C561" s="31"/>
      <c r="D561" s="31"/>
      <c r="E561" s="32"/>
      <c r="F561" s="5"/>
      <c r="G561" s="5"/>
      <c r="H561" s="5"/>
      <c r="I561" s="5"/>
      <c r="J561" s="5"/>
      <c r="K561" s="5"/>
      <c r="L561" s="5"/>
      <c r="M561" s="5"/>
      <c r="N561" s="11"/>
      <c r="O561" s="17"/>
      <c r="P561" s="17"/>
      <c r="Q561" s="17"/>
    </row>
    <row r="562" spans="1:17" s="1" customFormat="1" x14ac:dyDescent="0.25">
      <c r="A562" s="28"/>
      <c r="B562" s="29"/>
      <c r="C562" s="31"/>
      <c r="D562" s="31"/>
      <c r="E562" s="32"/>
      <c r="F562" s="5"/>
      <c r="G562" s="5"/>
      <c r="H562" s="5"/>
      <c r="I562" s="5"/>
      <c r="J562" s="5"/>
      <c r="K562" s="5"/>
      <c r="L562" s="5"/>
      <c r="M562" s="5"/>
      <c r="N562" s="11"/>
      <c r="O562" s="17"/>
      <c r="P562" s="17"/>
      <c r="Q562" s="17"/>
    </row>
    <row r="563" spans="1:17" s="1" customFormat="1" x14ac:dyDescent="0.25">
      <c r="A563" s="28"/>
      <c r="B563" s="29"/>
      <c r="C563" s="31"/>
      <c r="D563" s="31"/>
      <c r="E563" s="32"/>
      <c r="F563" s="5"/>
      <c r="G563" s="5"/>
      <c r="H563" s="5"/>
      <c r="I563" s="5"/>
      <c r="J563" s="5"/>
      <c r="K563" s="5"/>
      <c r="L563" s="5"/>
      <c r="M563" s="5"/>
      <c r="N563" s="11"/>
      <c r="O563" s="17"/>
      <c r="P563" s="17"/>
      <c r="Q563" s="17"/>
    </row>
    <row r="564" spans="1:17" s="1" customFormat="1" x14ac:dyDescent="0.25">
      <c r="A564" s="28"/>
      <c r="B564" s="29"/>
      <c r="C564" s="31"/>
      <c r="D564" s="31"/>
      <c r="E564" s="32"/>
      <c r="F564" s="5"/>
      <c r="G564" s="5"/>
      <c r="H564" s="5"/>
      <c r="I564" s="5"/>
      <c r="J564" s="5"/>
      <c r="K564" s="5"/>
      <c r="L564" s="5"/>
      <c r="M564" s="5"/>
      <c r="N564" s="11"/>
      <c r="O564" s="17"/>
      <c r="P564" s="17"/>
      <c r="Q564" s="17"/>
    </row>
    <row r="565" spans="1:17" s="1" customFormat="1" x14ac:dyDescent="0.25">
      <c r="A565" s="28"/>
      <c r="B565" s="29"/>
      <c r="C565" s="31"/>
      <c r="D565" s="31"/>
      <c r="E565" s="32"/>
      <c r="F565" s="5"/>
      <c r="G565" s="5"/>
      <c r="H565" s="5"/>
      <c r="I565" s="5"/>
      <c r="J565" s="5"/>
      <c r="K565" s="5"/>
      <c r="L565" s="5"/>
      <c r="M565" s="5"/>
      <c r="N565" s="11"/>
      <c r="O565" s="17"/>
      <c r="P565" s="17"/>
      <c r="Q565" s="17"/>
    </row>
    <row r="566" spans="1:17" s="1" customFormat="1" x14ac:dyDescent="0.25">
      <c r="A566" s="28"/>
      <c r="B566" s="29"/>
      <c r="C566" s="31"/>
      <c r="D566" s="31"/>
      <c r="E566" s="32"/>
      <c r="F566" s="5"/>
      <c r="G566" s="5"/>
      <c r="H566" s="5"/>
      <c r="I566" s="5"/>
      <c r="J566" s="5"/>
      <c r="K566" s="5"/>
      <c r="L566" s="5"/>
      <c r="M566" s="5"/>
      <c r="N566" s="11"/>
      <c r="O566" s="17"/>
      <c r="P566" s="17"/>
      <c r="Q566" s="17"/>
    </row>
    <row r="567" spans="1:17" s="1" customFormat="1" x14ac:dyDescent="0.25">
      <c r="A567" s="28"/>
      <c r="B567" s="29"/>
      <c r="C567" s="31"/>
      <c r="D567" s="31"/>
      <c r="E567" s="32"/>
      <c r="F567" s="5"/>
      <c r="G567" s="5"/>
      <c r="H567" s="5"/>
      <c r="I567" s="5"/>
      <c r="J567" s="5"/>
      <c r="K567" s="5"/>
      <c r="L567" s="5"/>
      <c r="M567" s="5"/>
      <c r="N567" s="11"/>
      <c r="O567" s="17"/>
      <c r="P567" s="17"/>
      <c r="Q567" s="17"/>
    </row>
    <row r="568" spans="1:17" s="1" customFormat="1" x14ac:dyDescent="0.25">
      <c r="A568" s="28"/>
      <c r="B568" s="29"/>
      <c r="C568" s="31"/>
      <c r="D568" s="31"/>
      <c r="E568" s="32"/>
      <c r="F568" s="5"/>
      <c r="G568" s="5"/>
      <c r="H568" s="5"/>
      <c r="I568" s="5"/>
      <c r="J568" s="5"/>
      <c r="K568" s="5"/>
      <c r="L568" s="5"/>
      <c r="M568" s="5"/>
      <c r="N568" s="11"/>
      <c r="O568" s="17"/>
      <c r="P568" s="17"/>
      <c r="Q568" s="17"/>
    </row>
    <row r="569" spans="1:17" s="1" customFormat="1" x14ac:dyDescent="0.25">
      <c r="A569" s="28"/>
      <c r="B569" s="29"/>
      <c r="C569" s="31"/>
      <c r="D569" s="31"/>
      <c r="E569" s="32"/>
      <c r="F569" s="5"/>
      <c r="G569" s="5"/>
      <c r="H569" s="5"/>
      <c r="I569" s="5"/>
      <c r="J569" s="5"/>
      <c r="K569" s="5"/>
      <c r="L569" s="5"/>
      <c r="M569" s="5"/>
      <c r="N569" s="11"/>
      <c r="O569" s="17"/>
      <c r="P569" s="17"/>
      <c r="Q569" s="17"/>
    </row>
    <row r="570" spans="1:17" s="1" customFormat="1" x14ac:dyDescent="0.25">
      <c r="A570" s="28"/>
      <c r="B570" s="29"/>
      <c r="C570" s="31"/>
      <c r="D570" s="31"/>
      <c r="E570" s="32"/>
      <c r="F570" s="5"/>
      <c r="G570" s="5"/>
      <c r="H570" s="5"/>
      <c r="I570" s="5"/>
      <c r="J570" s="5"/>
      <c r="K570" s="5"/>
      <c r="L570" s="5"/>
      <c r="M570" s="5"/>
      <c r="N570" s="11"/>
      <c r="O570" s="17"/>
      <c r="P570" s="17"/>
      <c r="Q570" s="17"/>
    </row>
    <row r="571" spans="1:17" s="1" customFormat="1" x14ac:dyDescent="0.25">
      <c r="A571" s="28"/>
      <c r="B571" s="29"/>
      <c r="C571" s="31"/>
      <c r="D571" s="31"/>
      <c r="E571" s="32"/>
      <c r="F571" s="5"/>
      <c r="G571" s="5"/>
      <c r="H571" s="5"/>
      <c r="I571" s="5"/>
      <c r="J571" s="5"/>
      <c r="K571" s="5"/>
      <c r="L571" s="5"/>
      <c r="M571" s="5"/>
      <c r="N571" s="11"/>
      <c r="O571" s="17"/>
      <c r="P571" s="17"/>
      <c r="Q571" s="17"/>
    </row>
    <row r="572" spans="1:17" s="1" customFormat="1" x14ac:dyDescent="0.25">
      <c r="A572" s="28"/>
      <c r="B572" s="29"/>
      <c r="C572" s="31"/>
      <c r="D572" s="31"/>
      <c r="E572" s="32"/>
      <c r="F572" s="5"/>
      <c r="G572" s="5"/>
      <c r="H572" s="5"/>
      <c r="I572" s="5"/>
      <c r="J572" s="5"/>
      <c r="K572" s="5"/>
      <c r="L572" s="5"/>
      <c r="M572" s="5"/>
      <c r="N572" s="11"/>
      <c r="O572" s="17"/>
      <c r="P572" s="17"/>
      <c r="Q572" s="17"/>
    </row>
    <row r="573" spans="1:17" s="1" customFormat="1" x14ac:dyDescent="0.25">
      <c r="A573" s="28"/>
      <c r="B573" s="29"/>
      <c r="C573" s="31"/>
      <c r="D573" s="31"/>
      <c r="E573" s="32"/>
      <c r="F573" s="5"/>
      <c r="G573" s="5"/>
      <c r="H573" s="5"/>
      <c r="I573" s="5"/>
      <c r="J573" s="5"/>
      <c r="K573" s="5"/>
      <c r="L573" s="5"/>
      <c r="M573" s="5"/>
      <c r="N573" s="11"/>
      <c r="O573" s="17"/>
      <c r="P573" s="17"/>
      <c r="Q573" s="17"/>
    </row>
    <row r="574" spans="1:17" s="1" customFormat="1" x14ac:dyDescent="0.25">
      <c r="A574" s="28"/>
      <c r="B574" s="29"/>
      <c r="C574" s="31"/>
      <c r="D574" s="31"/>
      <c r="E574" s="32"/>
      <c r="F574" s="5"/>
      <c r="G574" s="5"/>
      <c r="H574" s="5"/>
      <c r="I574" s="5"/>
      <c r="J574" s="5"/>
      <c r="K574" s="5"/>
      <c r="L574" s="5"/>
      <c r="M574" s="5"/>
      <c r="N574" s="11"/>
      <c r="O574" s="17"/>
      <c r="P574" s="17"/>
      <c r="Q574" s="17"/>
    </row>
    <row r="575" spans="1:17" s="1" customFormat="1" x14ac:dyDescent="0.25">
      <c r="A575" s="28"/>
      <c r="B575" s="29"/>
      <c r="C575" s="31"/>
      <c r="D575" s="31"/>
      <c r="E575" s="32"/>
      <c r="F575" s="5"/>
      <c r="G575" s="5"/>
      <c r="H575" s="5"/>
      <c r="I575" s="5"/>
      <c r="J575" s="5"/>
      <c r="K575" s="5"/>
      <c r="L575" s="5"/>
      <c r="M575" s="5"/>
      <c r="N575" s="11"/>
      <c r="O575" s="17"/>
      <c r="P575" s="17"/>
      <c r="Q575" s="17"/>
    </row>
    <row r="576" spans="1:17" s="1" customFormat="1" x14ac:dyDescent="0.25">
      <c r="A576" s="28"/>
      <c r="B576" s="29"/>
      <c r="C576" s="31"/>
      <c r="D576" s="31"/>
      <c r="E576" s="32"/>
      <c r="F576" s="5"/>
      <c r="G576" s="5"/>
      <c r="H576" s="5"/>
      <c r="I576" s="5"/>
      <c r="J576" s="5"/>
      <c r="K576" s="5"/>
      <c r="L576" s="5"/>
      <c r="M576" s="5"/>
      <c r="N576" s="11"/>
      <c r="O576" s="17"/>
      <c r="P576" s="17"/>
      <c r="Q576" s="17"/>
    </row>
    <row r="577" spans="1:17" s="1" customFormat="1" x14ac:dyDescent="0.25">
      <c r="A577" s="28"/>
      <c r="B577" s="29"/>
      <c r="C577" s="31"/>
      <c r="D577" s="31"/>
      <c r="E577" s="32"/>
      <c r="F577" s="5"/>
      <c r="G577" s="5"/>
      <c r="H577" s="5"/>
      <c r="I577" s="5"/>
      <c r="J577" s="5"/>
      <c r="K577" s="5"/>
      <c r="L577" s="5"/>
      <c r="M577" s="5"/>
      <c r="N577" s="11"/>
      <c r="O577" s="17"/>
      <c r="P577" s="17"/>
      <c r="Q577" s="17"/>
    </row>
    <row r="578" spans="1:17" s="1" customFormat="1" x14ac:dyDescent="0.25">
      <c r="A578" s="28"/>
      <c r="B578" s="29"/>
      <c r="C578" s="31"/>
      <c r="D578" s="31"/>
      <c r="E578" s="32"/>
      <c r="F578" s="5"/>
      <c r="G578" s="5"/>
      <c r="H578" s="5"/>
      <c r="I578" s="5"/>
      <c r="J578" s="5"/>
      <c r="K578" s="5"/>
      <c r="L578" s="5"/>
      <c r="M578" s="5"/>
      <c r="N578" s="11"/>
      <c r="O578" s="17"/>
      <c r="P578" s="17"/>
      <c r="Q578" s="17"/>
    </row>
    <row r="579" spans="1:17" s="1" customFormat="1" x14ac:dyDescent="0.25">
      <c r="A579" s="28"/>
      <c r="B579" s="29"/>
      <c r="C579" s="31"/>
      <c r="D579" s="31"/>
      <c r="E579" s="32"/>
      <c r="F579" s="5"/>
      <c r="G579" s="5"/>
      <c r="H579" s="5"/>
      <c r="I579" s="5"/>
      <c r="J579" s="5"/>
      <c r="K579" s="5"/>
      <c r="L579" s="5"/>
      <c r="M579" s="5"/>
      <c r="N579" s="11"/>
      <c r="O579" s="17"/>
      <c r="P579" s="17"/>
      <c r="Q579" s="17"/>
    </row>
    <row r="580" spans="1:17" s="1" customFormat="1" x14ac:dyDescent="0.25">
      <c r="A580" s="28"/>
      <c r="B580" s="29"/>
      <c r="C580" s="31"/>
      <c r="D580" s="31"/>
      <c r="E580" s="32"/>
      <c r="F580" s="5"/>
      <c r="G580" s="5"/>
      <c r="H580" s="5"/>
      <c r="I580" s="5"/>
      <c r="J580" s="5"/>
      <c r="K580" s="5"/>
      <c r="L580" s="5"/>
      <c r="M580" s="5"/>
      <c r="N580" s="11"/>
      <c r="O580" s="17"/>
      <c r="P580" s="17"/>
      <c r="Q580" s="17"/>
    </row>
    <row r="581" spans="1:17" s="1" customFormat="1" x14ac:dyDescent="0.25">
      <c r="A581" s="28"/>
      <c r="B581" s="29"/>
      <c r="C581" s="31"/>
      <c r="D581" s="31"/>
      <c r="E581" s="32"/>
      <c r="F581" s="5"/>
      <c r="G581" s="5"/>
      <c r="H581" s="5"/>
      <c r="I581" s="5"/>
      <c r="J581" s="5"/>
      <c r="K581" s="5"/>
      <c r="L581" s="5"/>
      <c r="M581" s="5"/>
      <c r="N581" s="11"/>
      <c r="O581" s="17"/>
      <c r="P581" s="17"/>
      <c r="Q581" s="17"/>
    </row>
    <row r="582" spans="1:17" s="1" customFormat="1" x14ac:dyDescent="0.25">
      <c r="A582" s="28"/>
      <c r="B582" s="29"/>
      <c r="C582" s="31"/>
      <c r="D582" s="31"/>
      <c r="E582" s="32"/>
      <c r="F582" s="5"/>
      <c r="G582" s="5"/>
      <c r="H582" s="5"/>
      <c r="I582" s="5"/>
      <c r="J582" s="5"/>
      <c r="K582" s="5"/>
      <c r="L582" s="5"/>
      <c r="M582" s="5"/>
      <c r="N582" s="11"/>
      <c r="O582" s="17"/>
      <c r="P582" s="17"/>
      <c r="Q582" s="17"/>
    </row>
    <row r="583" spans="1:17" s="1" customFormat="1" x14ac:dyDescent="0.25">
      <c r="A583" s="28"/>
      <c r="B583" s="29"/>
      <c r="C583" s="31"/>
      <c r="D583" s="31"/>
      <c r="E583" s="32"/>
      <c r="F583" s="5"/>
      <c r="G583" s="5"/>
      <c r="H583" s="5"/>
      <c r="I583" s="5"/>
      <c r="J583" s="5"/>
      <c r="K583" s="5"/>
      <c r="L583" s="5"/>
      <c r="M583" s="5"/>
      <c r="N583" s="11"/>
      <c r="O583" s="17"/>
      <c r="P583" s="17"/>
      <c r="Q583" s="17"/>
    </row>
    <row r="584" spans="1:17" s="1" customFormat="1" x14ac:dyDescent="0.25">
      <c r="A584" s="28"/>
      <c r="B584" s="29"/>
      <c r="C584" s="31"/>
      <c r="D584" s="31"/>
      <c r="E584" s="32"/>
      <c r="F584" s="5"/>
      <c r="G584" s="5"/>
      <c r="H584" s="5"/>
      <c r="I584" s="5"/>
      <c r="J584" s="5"/>
      <c r="K584" s="5"/>
      <c r="L584" s="5"/>
      <c r="M584" s="5"/>
      <c r="N584" s="11"/>
      <c r="O584" s="17"/>
      <c r="P584" s="17"/>
      <c r="Q584" s="17"/>
    </row>
    <row r="585" spans="1:17" s="1" customFormat="1" x14ac:dyDescent="0.25">
      <c r="A585" s="28"/>
      <c r="B585" s="29"/>
      <c r="C585" s="31"/>
      <c r="D585" s="31"/>
      <c r="E585" s="32"/>
      <c r="F585" s="5"/>
      <c r="G585" s="5"/>
      <c r="H585" s="5"/>
      <c r="I585" s="5"/>
      <c r="J585" s="5"/>
      <c r="K585" s="5"/>
      <c r="L585" s="5"/>
      <c r="M585" s="5"/>
      <c r="N585" s="11"/>
      <c r="O585" s="17"/>
      <c r="P585" s="17"/>
      <c r="Q585" s="17"/>
    </row>
    <row r="586" spans="1:17" s="1" customFormat="1" x14ac:dyDescent="0.25">
      <c r="A586" s="28"/>
      <c r="B586" s="29"/>
      <c r="C586" s="31"/>
      <c r="D586" s="31"/>
      <c r="E586" s="32"/>
      <c r="F586" s="5"/>
      <c r="G586" s="5"/>
      <c r="H586" s="5"/>
      <c r="I586" s="5"/>
      <c r="J586" s="5"/>
      <c r="K586" s="5"/>
      <c r="L586" s="5"/>
      <c r="M586" s="5"/>
      <c r="N586" s="11"/>
      <c r="O586" s="17"/>
      <c r="P586" s="17"/>
      <c r="Q586" s="17"/>
    </row>
    <row r="587" spans="1:17" s="1" customFormat="1" x14ac:dyDescent="0.25">
      <c r="A587" s="28"/>
      <c r="B587" s="29"/>
      <c r="C587" s="31"/>
      <c r="D587" s="31"/>
      <c r="E587" s="32"/>
      <c r="F587" s="5"/>
      <c r="G587" s="5"/>
      <c r="H587" s="5"/>
      <c r="I587" s="5"/>
      <c r="J587" s="5"/>
      <c r="K587" s="5"/>
      <c r="L587" s="5"/>
      <c r="M587" s="5"/>
      <c r="N587" s="11"/>
      <c r="O587" s="17"/>
      <c r="P587" s="17"/>
      <c r="Q587" s="17"/>
    </row>
    <row r="588" spans="1:17" s="1" customFormat="1" x14ac:dyDescent="0.25">
      <c r="A588" s="28"/>
      <c r="B588" s="29"/>
      <c r="C588" s="31"/>
      <c r="D588" s="31"/>
      <c r="E588" s="32"/>
      <c r="F588" s="5"/>
      <c r="G588" s="5"/>
      <c r="H588" s="5"/>
      <c r="I588" s="5"/>
      <c r="J588" s="5"/>
      <c r="K588" s="5"/>
      <c r="L588" s="5"/>
      <c r="M588" s="5"/>
      <c r="N588" s="11"/>
      <c r="O588" s="17"/>
      <c r="P588" s="17"/>
      <c r="Q588" s="17"/>
    </row>
    <row r="589" spans="1:17" s="1" customFormat="1" x14ac:dyDescent="0.25">
      <c r="A589" s="28"/>
      <c r="B589" s="29"/>
      <c r="C589" s="31"/>
      <c r="D589" s="31"/>
      <c r="E589" s="32"/>
      <c r="F589" s="5"/>
      <c r="G589" s="5"/>
      <c r="H589" s="5"/>
      <c r="I589" s="5"/>
      <c r="J589" s="5"/>
      <c r="K589" s="5"/>
      <c r="L589" s="5"/>
      <c r="M589" s="5"/>
      <c r="N589" s="11"/>
      <c r="O589" s="17"/>
      <c r="P589" s="17"/>
      <c r="Q589" s="17"/>
    </row>
    <row r="590" spans="1:17" s="1" customFormat="1" x14ac:dyDescent="0.25">
      <c r="A590" s="28"/>
      <c r="B590" s="29"/>
      <c r="C590" s="31"/>
      <c r="D590" s="31"/>
      <c r="E590" s="32"/>
      <c r="F590" s="5"/>
      <c r="G590" s="5"/>
      <c r="H590" s="5"/>
      <c r="I590" s="5"/>
      <c r="J590" s="5"/>
      <c r="K590" s="5"/>
      <c r="L590" s="5"/>
      <c r="M590" s="5"/>
      <c r="N590" s="11"/>
      <c r="O590" s="17"/>
      <c r="P590" s="17"/>
      <c r="Q590" s="17"/>
    </row>
    <row r="591" spans="1:17" s="1" customFormat="1" x14ac:dyDescent="0.25">
      <c r="A591" s="28"/>
      <c r="B591" s="29"/>
      <c r="C591" s="31"/>
      <c r="D591" s="31"/>
      <c r="E591" s="32"/>
      <c r="F591" s="5"/>
      <c r="G591" s="5"/>
      <c r="H591" s="5"/>
      <c r="I591" s="5"/>
      <c r="J591" s="5"/>
      <c r="K591" s="5"/>
      <c r="L591" s="5"/>
      <c r="M591" s="5"/>
      <c r="N591" s="11"/>
      <c r="O591" s="17"/>
      <c r="P591" s="17"/>
      <c r="Q591" s="17"/>
    </row>
    <row r="592" spans="1:17" s="1" customFormat="1" x14ac:dyDescent="0.25">
      <c r="A592" s="28"/>
      <c r="B592" s="29"/>
      <c r="C592" s="31"/>
      <c r="D592" s="31"/>
      <c r="E592" s="32"/>
      <c r="F592" s="5"/>
      <c r="G592" s="5"/>
      <c r="H592" s="5"/>
      <c r="I592" s="5"/>
      <c r="J592" s="5"/>
      <c r="K592" s="5"/>
      <c r="L592" s="5"/>
      <c r="M592" s="5"/>
      <c r="N592" s="11"/>
      <c r="O592" s="17"/>
      <c r="P592" s="17"/>
      <c r="Q592" s="17"/>
    </row>
    <row r="593" spans="1:17" s="1" customFormat="1" x14ac:dyDescent="0.25">
      <c r="A593" s="28"/>
      <c r="B593" s="29"/>
      <c r="C593" s="31"/>
      <c r="D593" s="31"/>
      <c r="E593" s="32"/>
      <c r="F593" s="5"/>
      <c r="G593" s="5"/>
      <c r="H593" s="5"/>
      <c r="I593" s="5"/>
      <c r="J593" s="5"/>
      <c r="K593" s="5"/>
      <c r="L593" s="5"/>
      <c r="M593" s="5"/>
      <c r="N593" s="11"/>
      <c r="O593" s="17"/>
      <c r="P593" s="17"/>
      <c r="Q593" s="17"/>
    </row>
    <row r="594" spans="1:17" s="1" customFormat="1" x14ac:dyDescent="0.25">
      <c r="A594" s="28"/>
      <c r="B594" s="29"/>
      <c r="C594" s="31"/>
      <c r="D594" s="31"/>
      <c r="E594" s="32"/>
      <c r="F594" s="5"/>
      <c r="G594" s="5"/>
      <c r="H594" s="5"/>
      <c r="I594" s="5"/>
      <c r="J594" s="5"/>
      <c r="K594" s="5"/>
      <c r="L594" s="5"/>
      <c r="M594" s="5"/>
      <c r="N594" s="11"/>
      <c r="O594" s="17"/>
      <c r="P594" s="17"/>
      <c r="Q594" s="17"/>
    </row>
    <row r="595" spans="1:17" s="1" customFormat="1" x14ac:dyDescent="0.25">
      <c r="A595" s="28"/>
      <c r="B595" s="29"/>
      <c r="C595" s="31"/>
      <c r="D595" s="31"/>
      <c r="E595" s="32"/>
      <c r="F595" s="5"/>
      <c r="G595" s="5"/>
      <c r="H595" s="5"/>
      <c r="I595" s="5"/>
      <c r="J595" s="5"/>
      <c r="K595" s="5"/>
      <c r="L595" s="5"/>
      <c r="M595" s="5"/>
      <c r="N595" s="11"/>
      <c r="O595" s="17"/>
      <c r="P595" s="17"/>
      <c r="Q595" s="17"/>
    </row>
    <row r="596" spans="1:17" s="1" customFormat="1" x14ac:dyDescent="0.25">
      <c r="A596" s="28"/>
      <c r="B596" s="29"/>
      <c r="C596" s="31"/>
      <c r="D596" s="31"/>
      <c r="E596" s="32"/>
      <c r="F596" s="5"/>
      <c r="G596" s="5"/>
      <c r="H596" s="5"/>
      <c r="I596" s="5"/>
      <c r="J596" s="5"/>
      <c r="K596" s="5"/>
      <c r="L596" s="5"/>
      <c r="M596" s="5"/>
      <c r="N596" s="11"/>
      <c r="O596" s="17"/>
      <c r="P596" s="17"/>
      <c r="Q596" s="17"/>
    </row>
    <row r="597" spans="1:17" s="1" customFormat="1" x14ac:dyDescent="0.25">
      <c r="A597" s="28"/>
      <c r="B597" s="29"/>
      <c r="C597" s="31"/>
      <c r="D597" s="31"/>
      <c r="E597" s="32"/>
      <c r="F597" s="5"/>
      <c r="G597" s="5"/>
      <c r="H597" s="5"/>
      <c r="I597" s="5"/>
      <c r="J597" s="5"/>
      <c r="K597" s="5"/>
      <c r="L597" s="5"/>
      <c r="M597" s="5"/>
      <c r="N597" s="11"/>
      <c r="O597" s="17"/>
      <c r="P597" s="17"/>
      <c r="Q597" s="17"/>
    </row>
    <row r="598" spans="1:17" s="1" customFormat="1" x14ac:dyDescent="0.25">
      <c r="A598" s="28"/>
      <c r="B598" s="29"/>
      <c r="C598" s="31"/>
      <c r="D598" s="31"/>
      <c r="E598" s="32"/>
      <c r="F598" s="5"/>
      <c r="G598" s="5"/>
      <c r="H598" s="5"/>
      <c r="I598" s="5"/>
      <c r="J598" s="5"/>
      <c r="K598" s="5"/>
      <c r="L598" s="5"/>
      <c r="M598" s="5"/>
      <c r="N598" s="11"/>
      <c r="O598" s="17"/>
      <c r="P598" s="17"/>
      <c r="Q598" s="17"/>
    </row>
    <row r="599" spans="1:17" s="1" customFormat="1" x14ac:dyDescent="0.25">
      <c r="A599" s="28"/>
      <c r="B599" s="29"/>
      <c r="C599" s="31"/>
      <c r="D599" s="31"/>
      <c r="E599" s="32"/>
      <c r="F599" s="5"/>
      <c r="G599" s="5"/>
      <c r="H599" s="5"/>
      <c r="I599" s="5"/>
      <c r="J599" s="5"/>
      <c r="K599" s="5"/>
      <c r="L599" s="5"/>
      <c r="M599" s="5"/>
      <c r="N599" s="11"/>
      <c r="O599" s="17"/>
      <c r="P599" s="17"/>
      <c r="Q599" s="17"/>
    </row>
    <row r="600" spans="1:17" s="1" customFormat="1" x14ac:dyDescent="0.25">
      <c r="A600" s="28"/>
      <c r="B600" s="29"/>
      <c r="C600" s="31"/>
      <c r="D600" s="31"/>
      <c r="E600" s="32"/>
      <c r="F600" s="5"/>
      <c r="G600" s="5"/>
      <c r="H600" s="5"/>
      <c r="I600" s="5"/>
      <c r="J600" s="5"/>
      <c r="K600" s="5"/>
      <c r="L600" s="5"/>
      <c r="M600" s="5"/>
      <c r="N600" s="11"/>
      <c r="O600" s="17"/>
      <c r="P600" s="17"/>
      <c r="Q600" s="17"/>
    </row>
    <row r="601" spans="1:17" s="1" customFormat="1" x14ac:dyDescent="0.25">
      <c r="A601" s="28"/>
      <c r="B601" s="29"/>
      <c r="C601" s="31"/>
      <c r="D601" s="31"/>
      <c r="E601" s="32"/>
      <c r="F601" s="5"/>
      <c r="G601" s="5"/>
      <c r="H601" s="5"/>
      <c r="I601" s="5"/>
      <c r="J601" s="5"/>
      <c r="K601" s="5"/>
      <c r="L601" s="5"/>
      <c r="M601" s="5"/>
      <c r="N601" s="11"/>
      <c r="O601" s="17"/>
      <c r="P601" s="17"/>
      <c r="Q601" s="17"/>
    </row>
    <row r="602" spans="1:17" s="1" customFormat="1" x14ac:dyDescent="0.25">
      <c r="A602" s="28"/>
      <c r="B602" s="29"/>
      <c r="C602" s="31"/>
      <c r="D602" s="31"/>
      <c r="E602" s="32"/>
      <c r="F602" s="5"/>
      <c r="G602" s="5"/>
      <c r="H602" s="5"/>
      <c r="I602" s="5"/>
      <c r="J602" s="5"/>
      <c r="K602" s="5"/>
      <c r="L602" s="5"/>
      <c r="M602" s="5"/>
      <c r="N602" s="11"/>
      <c r="O602" s="17"/>
      <c r="P602" s="17"/>
      <c r="Q602" s="17"/>
    </row>
    <row r="603" spans="1:17" s="1" customFormat="1" x14ac:dyDescent="0.25">
      <c r="A603" s="28"/>
      <c r="B603" s="29"/>
      <c r="C603" s="31"/>
      <c r="D603" s="31"/>
      <c r="E603" s="32"/>
      <c r="F603" s="5"/>
      <c r="G603" s="5"/>
      <c r="H603" s="5"/>
      <c r="I603" s="5"/>
      <c r="J603" s="5"/>
      <c r="K603" s="5"/>
      <c r="L603" s="5"/>
      <c r="M603" s="5"/>
      <c r="N603" s="11"/>
      <c r="O603" s="17"/>
      <c r="P603" s="17"/>
      <c r="Q603" s="17"/>
    </row>
    <row r="604" spans="1:17" s="1" customFormat="1" x14ac:dyDescent="0.25">
      <c r="A604" s="28"/>
      <c r="B604" s="29"/>
      <c r="C604" s="31"/>
      <c r="D604" s="31"/>
      <c r="E604" s="32"/>
      <c r="F604" s="5"/>
      <c r="G604" s="5"/>
      <c r="H604" s="5"/>
      <c r="I604" s="5"/>
      <c r="J604" s="5"/>
      <c r="K604" s="5"/>
      <c r="L604" s="5"/>
      <c r="M604" s="5"/>
      <c r="N604" s="11"/>
      <c r="O604" s="17"/>
      <c r="P604" s="17"/>
      <c r="Q604" s="17"/>
    </row>
    <row r="605" spans="1:17" s="1" customFormat="1" x14ac:dyDescent="0.25">
      <c r="A605" s="28"/>
      <c r="B605" s="29"/>
      <c r="C605" s="31"/>
      <c r="D605" s="31"/>
      <c r="E605" s="32"/>
      <c r="F605" s="5"/>
      <c r="G605" s="5"/>
      <c r="H605" s="5"/>
      <c r="I605" s="5"/>
      <c r="J605" s="5"/>
      <c r="K605" s="5"/>
      <c r="L605" s="5"/>
      <c r="M605" s="5"/>
      <c r="N605" s="11"/>
      <c r="O605" s="17"/>
      <c r="P605" s="17"/>
      <c r="Q605" s="17"/>
    </row>
    <row r="606" spans="1:17" s="1" customFormat="1" x14ac:dyDescent="0.25">
      <c r="A606" s="28"/>
      <c r="B606" s="29"/>
      <c r="C606" s="31"/>
      <c r="D606" s="31"/>
      <c r="E606" s="32"/>
      <c r="F606" s="5"/>
      <c r="G606" s="5"/>
      <c r="H606" s="5"/>
      <c r="I606" s="5"/>
      <c r="J606" s="5"/>
      <c r="K606" s="5"/>
      <c r="L606" s="5"/>
      <c r="M606" s="5"/>
      <c r="N606" s="11"/>
      <c r="O606" s="17"/>
      <c r="P606" s="17"/>
      <c r="Q606" s="17"/>
    </row>
    <row r="607" spans="1:17" s="1" customFormat="1" x14ac:dyDescent="0.25">
      <c r="A607" s="28"/>
      <c r="B607" s="29"/>
      <c r="C607" s="31"/>
      <c r="D607" s="31"/>
      <c r="E607" s="32"/>
      <c r="F607" s="5"/>
      <c r="G607" s="5"/>
      <c r="H607" s="5"/>
      <c r="I607" s="5"/>
      <c r="J607" s="5"/>
      <c r="K607" s="5"/>
      <c r="L607" s="5"/>
      <c r="M607" s="5"/>
      <c r="N607" s="11"/>
      <c r="O607" s="17"/>
      <c r="P607" s="17"/>
      <c r="Q607" s="17"/>
    </row>
    <row r="608" spans="1:17" s="1" customFormat="1" x14ac:dyDescent="0.25">
      <c r="A608" s="28"/>
      <c r="B608" s="29"/>
      <c r="C608" s="31"/>
      <c r="D608" s="31"/>
      <c r="E608" s="32"/>
      <c r="F608" s="5"/>
      <c r="G608" s="5"/>
      <c r="H608" s="5"/>
      <c r="I608" s="5"/>
      <c r="J608" s="5"/>
      <c r="K608" s="5"/>
      <c r="L608" s="5"/>
      <c r="M608" s="5"/>
      <c r="N608" s="11"/>
      <c r="O608" s="17"/>
      <c r="P608" s="17"/>
      <c r="Q608" s="17"/>
    </row>
    <row r="609" spans="1:17" s="1" customFormat="1" x14ac:dyDescent="0.25">
      <c r="A609" s="28"/>
      <c r="B609" s="29"/>
      <c r="C609" s="31"/>
      <c r="D609" s="31"/>
      <c r="E609" s="32"/>
      <c r="F609" s="5"/>
      <c r="G609" s="5"/>
      <c r="H609" s="5"/>
      <c r="I609" s="5"/>
      <c r="J609" s="5"/>
      <c r="K609" s="5"/>
      <c r="L609" s="5"/>
      <c r="M609" s="5"/>
      <c r="N609" s="11"/>
      <c r="O609" s="17"/>
      <c r="P609" s="17"/>
      <c r="Q609" s="17"/>
    </row>
    <row r="610" spans="1:17" s="1" customFormat="1" x14ac:dyDescent="0.25">
      <c r="A610" s="28"/>
      <c r="B610" s="29"/>
      <c r="C610" s="31"/>
      <c r="D610" s="31"/>
      <c r="E610" s="32"/>
      <c r="F610" s="5"/>
      <c r="G610" s="5"/>
      <c r="H610" s="5"/>
      <c r="I610" s="5"/>
      <c r="J610" s="5"/>
      <c r="K610" s="5"/>
      <c r="L610" s="5"/>
      <c r="M610" s="5"/>
      <c r="N610" s="11"/>
      <c r="O610" s="17"/>
      <c r="P610" s="17"/>
      <c r="Q610" s="17"/>
    </row>
    <row r="611" spans="1:17" s="1" customFormat="1" x14ac:dyDescent="0.25">
      <c r="A611" s="28"/>
      <c r="B611" s="29"/>
      <c r="C611" s="31"/>
      <c r="D611" s="31"/>
      <c r="E611" s="32"/>
      <c r="F611" s="5"/>
      <c r="G611" s="5"/>
      <c r="H611" s="5"/>
      <c r="I611" s="5"/>
      <c r="J611" s="5"/>
      <c r="K611" s="5"/>
      <c r="L611" s="5"/>
      <c r="M611" s="5"/>
      <c r="N611" s="11"/>
      <c r="O611" s="17"/>
      <c r="P611" s="17"/>
      <c r="Q611" s="17"/>
    </row>
    <row r="612" spans="1:17" s="1" customFormat="1" x14ac:dyDescent="0.25">
      <c r="A612" s="28"/>
      <c r="B612" s="29"/>
      <c r="C612" s="31"/>
      <c r="D612" s="31"/>
      <c r="E612" s="32"/>
      <c r="F612" s="5"/>
      <c r="G612" s="5"/>
      <c r="H612" s="5"/>
      <c r="I612" s="5"/>
      <c r="J612" s="5"/>
      <c r="K612" s="5"/>
      <c r="L612" s="5"/>
      <c r="M612" s="5"/>
      <c r="N612" s="11"/>
      <c r="O612" s="17"/>
      <c r="P612" s="17"/>
      <c r="Q612" s="17"/>
    </row>
    <row r="613" spans="1:17" s="1" customFormat="1" x14ac:dyDescent="0.25">
      <c r="A613" s="28"/>
      <c r="B613" s="29"/>
      <c r="C613" s="31"/>
      <c r="D613" s="31"/>
      <c r="E613" s="32"/>
      <c r="F613" s="5"/>
      <c r="G613" s="5"/>
      <c r="H613" s="5"/>
      <c r="I613" s="5"/>
      <c r="J613" s="5"/>
      <c r="K613" s="5"/>
      <c r="L613" s="5"/>
      <c r="M613" s="5"/>
      <c r="N613" s="11"/>
      <c r="O613" s="17"/>
      <c r="P613" s="17"/>
      <c r="Q613" s="17"/>
    </row>
    <row r="614" spans="1:17" s="1" customFormat="1" x14ac:dyDescent="0.25">
      <c r="A614" s="28"/>
      <c r="B614" s="29"/>
      <c r="C614" s="31"/>
      <c r="D614" s="31"/>
      <c r="E614" s="32"/>
      <c r="F614" s="5"/>
      <c r="G614" s="5"/>
      <c r="H614" s="5"/>
      <c r="I614" s="5"/>
      <c r="J614" s="5"/>
      <c r="K614" s="5"/>
      <c r="L614" s="5"/>
      <c r="M614" s="5"/>
      <c r="N614" s="11"/>
      <c r="O614" s="17"/>
      <c r="P614" s="17"/>
      <c r="Q614" s="17"/>
    </row>
    <row r="615" spans="1:17" s="1" customFormat="1" x14ac:dyDescent="0.25">
      <c r="A615" s="28"/>
      <c r="B615" s="29"/>
      <c r="C615" s="31"/>
      <c r="D615" s="31"/>
      <c r="E615" s="32"/>
      <c r="F615" s="5"/>
      <c r="G615" s="5"/>
      <c r="H615" s="5"/>
      <c r="I615" s="5"/>
      <c r="J615" s="5"/>
      <c r="K615" s="5"/>
      <c r="L615" s="5"/>
      <c r="M615" s="5"/>
      <c r="N615" s="11"/>
      <c r="O615" s="17"/>
      <c r="P615" s="17"/>
      <c r="Q615" s="17"/>
    </row>
    <row r="616" spans="1:17" s="1" customFormat="1" x14ac:dyDescent="0.25">
      <c r="A616" s="28"/>
      <c r="B616" s="29"/>
      <c r="C616" s="31"/>
      <c r="D616" s="31"/>
      <c r="E616" s="32"/>
      <c r="F616" s="5"/>
      <c r="G616" s="5"/>
      <c r="H616" s="5"/>
      <c r="I616" s="5"/>
      <c r="J616" s="5"/>
      <c r="K616" s="5"/>
      <c r="L616" s="5"/>
      <c r="M616" s="5"/>
      <c r="N616" s="11"/>
      <c r="O616" s="17"/>
      <c r="P616" s="17"/>
      <c r="Q616" s="17"/>
    </row>
    <row r="617" spans="1:17" s="1" customFormat="1" x14ac:dyDescent="0.25">
      <c r="A617" s="28"/>
      <c r="B617" s="29"/>
      <c r="C617" s="31"/>
      <c r="D617" s="31"/>
      <c r="E617" s="32"/>
      <c r="F617" s="5"/>
      <c r="G617" s="5"/>
      <c r="H617" s="5"/>
      <c r="I617" s="5"/>
      <c r="J617" s="5"/>
      <c r="K617" s="5"/>
      <c r="L617" s="5"/>
      <c r="M617" s="5"/>
      <c r="N617" s="11"/>
      <c r="O617" s="17"/>
      <c r="P617" s="17"/>
      <c r="Q617" s="17"/>
    </row>
    <row r="618" spans="1:17" s="1" customFormat="1" x14ac:dyDescent="0.25">
      <c r="A618" s="28"/>
      <c r="B618" s="29"/>
      <c r="C618" s="31"/>
      <c r="D618" s="31"/>
      <c r="E618" s="32"/>
      <c r="F618" s="5"/>
      <c r="G618" s="5"/>
      <c r="H618" s="5"/>
      <c r="I618" s="5"/>
      <c r="J618" s="5"/>
      <c r="K618" s="5"/>
      <c r="L618" s="5"/>
      <c r="M618" s="5"/>
      <c r="N618" s="11"/>
      <c r="O618" s="17"/>
      <c r="P618" s="17"/>
      <c r="Q618" s="17"/>
    </row>
    <row r="619" spans="1:17" s="1" customFormat="1" x14ac:dyDescent="0.25">
      <c r="A619" s="28"/>
      <c r="B619" s="29"/>
      <c r="C619" s="31"/>
      <c r="D619" s="31"/>
      <c r="E619" s="32"/>
      <c r="F619" s="5"/>
      <c r="G619" s="5"/>
      <c r="H619" s="5"/>
      <c r="I619" s="5"/>
      <c r="J619" s="5"/>
      <c r="K619" s="5"/>
      <c r="L619" s="5"/>
      <c r="M619" s="5"/>
      <c r="N619" s="11"/>
      <c r="O619" s="17"/>
      <c r="P619" s="17"/>
      <c r="Q619" s="17"/>
    </row>
    <row r="620" spans="1:17" s="1" customFormat="1" x14ac:dyDescent="0.25">
      <c r="A620" s="28"/>
      <c r="B620" s="29"/>
      <c r="C620" s="31"/>
      <c r="D620" s="31"/>
      <c r="E620" s="32"/>
      <c r="F620" s="5"/>
      <c r="G620" s="5"/>
      <c r="H620" s="5"/>
      <c r="I620" s="5"/>
      <c r="J620" s="5"/>
      <c r="K620" s="5"/>
      <c r="L620" s="5"/>
      <c r="M620" s="5"/>
      <c r="N620" s="11"/>
      <c r="O620" s="17"/>
      <c r="P620" s="17"/>
      <c r="Q620" s="17"/>
    </row>
    <row r="621" spans="1:17" s="1" customFormat="1" x14ac:dyDescent="0.25">
      <c r="A621" s="28"/>
      <c r="B621" s="29"/>
      <c r="C621" s="31"/>
      <c r="D621" s="31"/>
      <c r="E621" s="32"/>
      <c r="F621" s="5"/>
      <c r="G621" s="5"/>
      <c r="H621" s="5"/>
      <c r="I621" s="5"/>
      <c r="J621" s="5"/>
      <c r="K621" s="5"/>
      <c r="L621" s="5"/>
      <c r="M621" s="5"/>
      <c r="N621" s="11"/>
      <c r="O621" s="17"/>
      <c r="P621" s="17"/>
      <c r="Q621" s="17"/>
    </row>
    <row r="622" spans="1:17" s="1" customFormat="1" x14ac:dyDescent="0.25">
      <c r="A622" s="28"/>
      <c r="B622" s="29"/>
      <c r="C622" s="31"/>
      <c r="D622" s="31"/>
      <c r="E622" s="32"/>
      <c r="F622" s="5"/>
      <c r="G622" s="5"/>
      <c r="H622" s="5"/>
      <c r="I622" s="5"/>
      <c r="J622" s="5"/>
      <c r="K622" s="5"/>
      <c r="L622" s="5"/>
      <c r="M622" s="5"/>
      <c r="N622" s="11"/>
      <c r="O622" s="17"/>
      <c r="P622" s="17"/>
      <c r="Q622" s="17"/>
    </row>
    <row r="623" spans="1:17" s="1" customFormat="1" x14ac:dyDescent="0.25">
      <c r="A623" s="28"/>
      <c r="B623" s="29"/>
      <c r="C623" s="31"/>
      <c r="D623" s="31"/>
      <c r="E623" s="32"/>
      <c r="F623" s="5"/>
      <c r="G623" s="5"/>
      <c r="H623" s="5"/>
      <c r="I623" s="5"/>
      <c r="J623" s="5"/>
      <c r="K623" s="5"/>
      <c r="L623" s="5"/>
      <c r="M623" s="5"/>
      <c r="N623" s="11"/>
      <c r="O623" s="17"/>
      <c r="P623" s="17"/>
      <c r="Q623" s="17"/>
    </row>
    <row r="624" spans="1:17" s="1" customFormat="1" x14ac:dyDescent="0.25">
      <c r="A624" s="28"/>
      <c r="B624" s="29"/>
      <c r="C624" s="31"/>
      <c r="D624" s="31"/>
      <c r="E624" s="32"/>
      <c r="F624" s="5"/>
      <c r="G624" s="5"/>
      <c r="H624" s="5"/>
      <c r="I624" s="5"/>
      <c r="J624" s="5"/>
      <c r="K624" s="5"/>
      <c r="L624" s="5"/>
      <c r="M624" s="5"/>
      <c r="N624" s="11"/>
      <c r="O624" s="17"/>
      <c r="P624" s="17"/>
      <c r="Q624" s="17"/>
    </row>
    <row r="625" spans="1:17" s="1" customFormat="1" x14ac:dyDescent="0.25">
      <c r="A625" s="28"/>
      <c r="B625" s="29"/>
      <c r="C625" s="31"/>
      <c r="D625" s="31"/>
      <c r="E625" s="32"/>
      <c r="F625" s="5"/>
      <c r="G625" s="5"/>
      <c r="H625" s="5"/>
      <c r="I625" s="5"/>
      <c r="J625" s="5"/>
      <c r="K625" s="5"/>
      <c r="L625" s="5"/>
      <c r="M625" s="5"/>
      <c r="N625" s="11"/>
      <c r="O625" s="17"/>
      <c r="P625" s="17"/>
      <c r="Q625" s="17"/>
    </row>
    <row r="626" spans="1:17" s="1" customFormat="1" x14ac:dyDescent="0.25">
      <c r="A626" s="28"/>
      <c r="B626" s="29"/>
      <c r="C626" s="31"/>
      <c r="D626" s="31"/>
      <c r="E626" s="32"/>
      <c r="F626" s="5"/>
      <c r="G626" s="5"/>
      <c r="H626" s="5"/>
      <c r="I626" s="5"/>
      <c r="J626" s="5"/>
      <c r="K626" s="5"/>
      <c r="L626" s="5"/>
      <c r="M626" s="5"/>
      <c r="N626" s="11"/>
      <c r="O626" s="17"/>
      <c r="P626" s="17"/>
      <c r="Q626" s="17"/>
    </row>
    <row r="627" spans="1:17" s="1" customFormat="1" x14ac:dyDescent="0.25">
      <c r="A627" s="28"/>
      <c r="B627" s="29"/>
      <c r="C627" s="31"/>
      <c r="D627" s="31"/>
      <c r="E627" s="32"/>
      <c r="F627" s="5"/>
      <c r="G627" s="5"/>
      <c r="H627" s="5"/>
      <c r="I627" s="5"/>
      <c r="J627" s="5"/>
      <c r="K627" s="5"/>
      <c r="L627" s="5"/>
      <c r="M627" s="5"/>
      <c r="N627" s="11"/>
      <c r="O627" s="17"/>
      <c r="P627" s="17"/>
      <c r="Q627" s="17"/>
    </row>
    <row r="628" spans="1:17" s="1" customFormat="1" x14ac:dyDescent="0.25">
      <c r="A628" s="28"/>
      <c r="B628" s="29"/>
      <c r="C628" s="31"/>
      <c r="D628" s="31"/>
      <c r="E628" s="32"/>
      <c r="F628" s="5"/>
      <c r="G628" s="5"/>
      <c r="H628" s="5"/>
      <c r="I628" s="5"/>
      <c r="J628" s="5"/>
      <c r="K628" s="5"/>
      <c r="L628" s="5"/>
      <c r="M628" s="5"/>
      <c r="N628" s="11"/>
      <c r="O628" s="17"/>
      <c r="P628" s="17"/>
      <c r="Q628" s="17"/>
    </row>
    <row r="629" spans="1:17" s="1" customFormat="1" x14ac:dyDescent="0.25">
      <c r="A629" s="28"/>
      <c r="B629" s="29"/>
      <c r="C629" s="31"/>
      <c r="D629" s="31"/>
      <c r="E629" s="32"/>
      <c r="F629" s="5"/>
      <c r="G629" s="5"/>
      <c r="H629" s="5"/>
      <c r="I629" s="5"/>
      <c r="J629" s="5"/>
      <c r="K629" s="5"/>
      <c r="L629" s="5"/>
      <c r="M629" s="5"/>
      <c r="N629" s="11"/>
      <c r="O629" s="17"/>
      <c r="P629" s="17"/>
      <c r="Q629" s="17"/>
    </row>
    <row r="630" spans="1:17" s="1" customFormat="1" x14ac:dyDescent="0.25">
      <c r="A630" s="28"/>
      <c r="B630" s="29"/>
      <c r="C630" s="31"/>
      <c r="D630" s="31"/>
      <c r="E630" s="32"/>
      <c r="F630" s="5"/>
      <c r="G630" s="5"/>
      <c r="H630" s="5"/>
      <c r="I630" s="5"/>
      <c r="J630" s="5"/>
      <c r="K630" s="5"/>
      <c r="L630" s="5"/>
      <c r="M630" s="5"/>
      <c r="N630" s="11"/>
      <c r="O630" s="17"/>
      <c r="P630" s="17"/>
      <c r="Q630" s="17"/>
    </row>
    <row r="631" spans="1:17" s="1" customFormat="1" x14ac:dyDescent="0.25">
      <c r="A631" s="28"/>
      <c r="B631" s="29"/>
      <c r="C631" s="31"/>
      <c r="D631" s="31"/>
      <c r="E631" s="32"/>
      <c r="F631" s="5"/>
      <c r="G631" s="5"/>
      <c r="H631" s="5"/>
      <c r="I631" s="5"/>
      <c r="J631" s="5"/>
      <c r="K631" s="5"/>
      <c r="L631" s="5"/>
      <c r="M631" s="5"/>
      <c r="N631" s="11"/>
      <c r="O631" s="17"/>
      <c r="P631" s="17"/>
      <c r="Q631" s="17"/>
    </row>
    <row r="632" spans="1:17" s="1" customFormat="1" x14ac:dyDescent="0.25">
      <c r="A632" s="28"/>
      <c r="B632" s="29"/>
      <c r="C632" s="31"/>
      <c r="D632" s="31"/>
      <c r="E632" s="32"/>
      <c r="F632" s="5"/>
      <c r="G632" s="5"/>
      <c r="H632" s="5"/>
      <c r="I632" s="5"/>
      <c r="J632" s="5"/>
      <c r="K632" s="5"/>
      <c r="L632" s="5"/>
      <c r="M632" s="5"/>
      <c r="N632" s="11"/>
      <c r="O632" s="17"/>
      <c r="P632" s="17"/>
      <c r="Q632" s="17"/>
    </row>
    <row r="633" spans="1:17" s="1" customFormat="1" x14ac:dyDescent="0.25">
      <c r="A633" s="28"/>
      <c r="B633" s="29"/>
      <c r="C633" s="31"/>
      <c r="D633" s="31"/>
      <c r="E633" s="32"/>
      <c r="F633" s="5"/>
      <c r="G633" s="5"/>
      <c r="H633" s="5"/>
      <c r="I633" s="5"/>
      <c r="J633" s="5"/>
      <c r="K633" s="5"/>
      <c r="L633" s="5"/>
      <c r="M633" s="5"/>
      <c r="N633" s="11"/>
      <c r="O633" s="17"/>
      <c r="P633" s="17"/>
      <c r="Q633" s="17"/>
    </row>
    <row r="634" spans="1:17" s="1" customFormat="1" x14ac:dyDescent="0.25">
      <c r="A634" s="28"/>
      <c r="B634" s="29"/>
      <c r="C634" s="31"/>
      <c r="D634" s="31"/>
      <c r="E634" s="32"/>
      <c r="F634" s="5"/>
      <c r="G634" s="5"/>
      <c r="H634" s="5"/>
      <c r="I634" s="5"/>
      <c r="J634" s="5"/>
      <c r="K634" s="5"/>
      <c r="L634" s="5"/>
      <c r="M634" s="5"/>
      <c r="N634" s="11"/>
      <c r="O634" s="17"/>
      <c r="P634" s="17"/>
      <c r="Q634" s="17"/>
    </row>
    <row r="635" spans="1:17" s="1" customFormat="1" x14ac:dyDescent="0.25">
      <c r="A635" s="28"/>
      <c r="B635" s="29"/>
      <c r="C635" s="31"/>
      <c r="D635" s="31"/>
      <c r="E635" s="32"/>
      <c r="F635" s="5"/>
      <c r="G635" s="5"/>
      <c r="H635" s="5"/>
      <c r="I635" s="5"/>
      <c r="J635" s="5"/>
      <c r="K635" s="5"/>
      <c r="L635" s="5"/>
      <c r="M635" s="5"/>
      <c r="N635" s="11"/>
      <c r="O635" s="17"/>
      <c r="P635" s="17"/>
      <c r="Q635" s="17"/>
    </row>
    <row r="636" spans="1:17" s="1" customFormat="1" x14ac:dyDescent="0.25">
      <c r="A636" s="28"/>
      <c r="B636" s="29"/>
      <c r="C636" s="31"/>
      <c r="D636" s="31"/>
      <c r="E636" s="32"/>
      <c r="F636" s="5"/>
      <c r="G636" s="5"/>
      <c r="H636" s="5"/>
      <c r="I636" s="5"/>
      <c r="J636" s="5"/>
      <c r="K636" s="5"/>
      <c r="L636" s="5"/>
      <c r="M636" s="5"/>
      <c r="N636" s="11"/>
      <c r="O636" s="17"/>
      <c r="P636" s="17"/>
      <c r="Q636" s="17"/>
    </row>
    <row r="637" spans="1:17" s="1" customFormat="1" x14ac:dyDescent="0.25">
      <c r="A637" s="28"/>
      <c r="B637" s="29"/>
      <c r="C637" s="31"/>
      <c r="D637" s="31"/>
      <c r="E637" s="32"/>
      <c r="F637" s="5"/>
      <c r="G637" s="5"/>
      <c r="H637" s="5"/>
      <c r="I637" s="5"/>
      <c r="J637" s="5"/>
      <c r="K637" s="5"/>
      <c r="L637" s="5"/>
      <c r="M637" s="5"/>
      <c r="N637" s="11"/>
      <c r="O637" s="17"/>
      <c r="P637" s="17"/>
      <c r="Q637" s="17"/>
    </row>
    <row r="638" spans="1:17" s="1" customFormat="1" x14ac:dyDescent="0.25">
      <c r="A638" s="28"/>
      <c r="B638" s="29"/>
      <c r="C638" s="31"/>
      <c r="D638" s="31"/>
      <c r="E638" s="32"/>
      <c r="F638" s="5"/>
      <c r="G638" s="5"/>
      <c r="H638" s="5"/>
      <c r="I638" s="5"/>
      <c r="J638" s="5"/>
      <c r="K638" s="5"/>
      <c r="L638" s="5"/>
      <c r="M638" s="5"/>
      <c r="N638" s="11"/>
      <c r="O638" s="17"/>
      <c r="P638" s="17"/>
      <c r="Q638" s="17"/>
    </row>
    <row r="639" spans="1:17" s="1" customFormat="1" x14ac:dyDescent="0.25">
      <c r="A639" s="28"/>
      <c r="B639" s="29"/>
      <c r="C639" s="31"/>
      <c r="D639" s="31"/>
      <c r="E639" s="32"/>
      <c r="F639" s="5"/>
      <c r="G639" s="5"/>
      <c r="H639" s="5"/>
      <c r="I639" s="5"/>
      <c r="J639" s="5"/>
      <c r="K639" s="5"/>
      <c r="L639" s="5"/>
      <c r="M639" s="5"/>
      <c r="N639" s="11"/>
      <c r="O639" s="17"/>
      <c r="P639" s="17"/>
      <c r="Q639" s="17"/>
    </row>
    <row r="640" spans="1:17" s="1" customFormat="1" x14ac:dyDescent="0.25">
      <c r="A640" s="28"/>
      <c r="B640" s="29"/>
      <c r="C640" s="31"/>
      <c r="D640" s="31"/>
      <c r="E640" s="32"/>
      <c r="F640" s="5"/>
      <c r="G640" s="5"/>
      <c r="H640" s="5"/>
      <c r="I640" s="5"/>
      <c r="J640" s="5"/>
      <c r="K640" s="5"/>
      <c r="L640" s="5"/>
      <c r="M640" s="5"/>
      <c r="N640" s="11"/>
      <c r="O640" s="17"/>
      <c r="P640" s="17"/>
      <c r="Q640" s="17"/>
    </row>
    <row r="641" spans="1:17" s="1" customFormat="1" x14ac:dyDescent="0.25">
      <c r="A641" s="28"/>
      <c r="B641" s="29"/>
      <c r="C641" s="31"/>
      <c r="D641" s="31"/>
      <c r="E641" s="32"/>
      <c r="F641" s="5"/>
      <c r="G641" s="5"/>
      <c r="H641" s="5"/>
      <c r="I641" s="5"/>
      <c r="J641" s="5"/>
      <c r="K641" s="5"/>
      <c r="L641" s="5"/>
      <c r="M641" s="5"/>
      <c r="N641" s="11"/>
      <c r="O641" s="17"/>
      <c r="P641" s="17"/>
      <c r="Q641" s="17"/>
    </row>
    <row r="642" spans="1:17" s="1" customFormat="1" x14ac:dyDescent="0.25">
      <c r="A642" s="28"/>
      <c r="B642" s="29"/>
      <c r="C642" s="31"/>
      <c r="D642" s="31"/>
      <c r="E642" s="32"/>
      <c r="F642" s="5"/>
      <c r="G642" s="5"/>
      <c r="H642" s="5"/>
      <c r="I642" s="5"/>
      <c r="J642" s="5"/>
      <c r="K642" s="5"/>
      <c r="L642" s="5"/>
      <c r="M642" s="5"/>
      <c r="N642" s="11"/>
      <c r="O642" s="17"/>
      <c r="P642" s="17"/>
      <c r="Q642" s="17"/>
    </row>
    <row r="643" spans="1:17" s="1" customFormat="1" x14ac:dyDescent="0.25">
      <c r="A643" s="28"/>
      <c r="B643" s="29"/>
      <c r="C643" s="31"/>
      <c r="D643" s="31"/>
      <c r="E643" s="32"/>
      <c r="F643" s="5"/>
      <c r="G643" s="5"/>
      <c r="H643" s="5"/>
      <c r="I643" s="5"/>
      <c r="J643" s="5"/>
      <c r="K643" s="5"/>
      <c r="L643" s="5"/>
      <c r="M643" s="5"/>
      <c r="N643" s="11"/>
      <c r="O643" s="17"/>
      <c r="P643" s="17"/>
      <c r="Q643" s="17"/>
    </row>
    <row r="644" spans="1:17" s="1" customFormat="1" x14ac:dyDescent="0.25">
      <c r="A644" s="28"/>
      <c r="B644" s="29"/>
      <c r="C644" s="31"/>
      <c r="D644" s="31"/>
      <c r="E644" s="32"/>
      <c r="F644" s="5"/>
      <c r="G644" s="5"/>
      <c r="H644" s="5"/>
      <c r="I644" s="5"/>
      <c r="J644" s="5"/>
      <c r="K644" s="5"/>
      <c r="L644" s="5"/>
      <c r="M644" s="5"/>
      <c r="N644" s="11"/>
      <c r="O644" s="17"/>
      <c r="P644" s="17"/>
      <c r="Q644" s="17"/>
    </row>
    <row r="645" spans="1:17" s="1" customFormat="1" x14ac:dyDescent="0.25">
      <c r="A645" s="28"/>
      <c r="B645" s="29"/>
      <c r="C645" s="31"/>
      <c r="D645" s="31"/>
      <c r="E645" s="32"/>
      <c r="F645" s="5"/>
      <c r="G645" s="5"/>
      <c r="H645" s="5"/>
      <c r="I645" s="5"/>
      <c r="J645" s="5"/>
      <c r="K645" s="5"/>
      <c r="L645" s="5"/>
      <c r="M645" s="5"/>
      <c r="N645" s="11"/>
      <c r="O645" s="17"/>
      <c r="P645" s="17"/>
      <c r="Q645" s="17"/>
    </row>
    <row r="646" spans="1:17" s="1" customFormat="1" x14ac:dyDescent="0.25">
      <c r="A646" s="28"/>
      <c r="B646" s="29"/>
      <c r="C646" s="31"/>
      <c r="D646" s="31"/>
      <c r="E646" s="32"/>
      <c r="F646" s="5"/>
      <c r="G646" s="5"/>
      <c r="H646" s="5"/>
      <c r="I646" s="5"/>
      <c r="J646" s="5"/>
      <c r="K646" s="5"/>
      <c r="L646" s="5"/>
      <c r="M646" s="5"/>
      <c r="N646" s="11"/>
      <c r="O646" s="17"/>
      <c r="P646" s="17"/>
      <c r="Q646" s="17"/>
    </row>
    <row r="647" spans="1:17" s="1" customFormat="1" x14ac:dyDescent="0.25">
      <c r="A647" s="28"/>
      <c r="B647" s="29"/>
      <c r="C647" s="31"/>
      <c r="D647" s="31"/>
      <c r="E647" s="32"/>
      <c r="F647" s="5"/>
      <c r="G647" s="5"/>
      <c r="H647" s="5"/>
      <c r="I647" s="5"/>
      <c r="J647" s="5"/>
      <c r="K647" s="5"/>
      <c r="L647" s="5"/>
      <c r="M647" s="5"/>
      <c r="N647" s="11"/>
      <c r="O647" s="17"/>
      <c r="P647" s="17"/>
      <c r="Q647" s="17"/>
    </row>
    <row r="648" spans="1:17" s="1" customFormat="1" x14ac:dyDescent="0.25">
      <c r="A648" s="28"/>
      <c r="B648" s="29"/>
      <c r="C648" s="31"/>
      <c r="D648" s="31"/>
      <c r="E648" s="32"/>
      <c r="F648" s="5"/>
      <c r="G648" s="5"/>
      <c r="H648" s="5"/>
      <c r="I648" s="5"/>
      <c r="J648" s="5"/>
      <c r="K648" s="5"/>
      <c r="L648" s="5"/>
      <c r="M648" s="5"/>
      <c r="N648" s="11"/>
      <c r="O648" s="17"/>
      <c r="P648" s="17"/>
      <c r="Q648" s="17"/>
    </row>
    <row r="649" spans="1:17" s="1" customFormat="1" x14ac:dyDescent="0.25">
      <c r="A649" s="28"/>
      <c r="B649" s="29"/>
      <c r="C649" s="31"/>
      <c r="D649" s="31"/>
      <c r="E649" s="32"/>
      <c r="F649" s="5"/>
      <c r="G649" s="5"/>
      <c r="H649" s="5"/>
      <c r="I649" s="5"/>
      <c r="J649" s="5"/>
      <c r="K649" s="5"/>
      <c r="L649" s="5"/>
      <c r="M649" s="5"/>
      <c r="N649" s="11"/>
      <c r="O649" s="17"/>
      <c r="P649" s="17"/>
      <c r="Q649" s="17"/>
    </row>
    <row r="650" spans="1:17" s="1" customFormat="1" x14ac:dyDescent="0.25">
      <c r="A650" s="28"/>
      <c r="B650" s="29"/>
      <c r="C650" s="31"/>
      <c r="D650" s="31"/>
      <c r="E650" s="32"/>
      <c r="F650" s="5"/>
      <c r="G650" s="5"/>
      <c r="H650" s="5"/>
      <c r="I650" s="5"/>
      <c r="J650" s="5"/>
      <c r="K650" s="5"/>
      <c r="L650" s="5"/>
      <c r="M650" s="5"/>
      <c r="N650" s="11"/>
      <c r="O650" s="17"/>
      <c r="P650" s="17"/>
      <c r="Q650" s="17"/>
    </row>
    <row r="651" spans="1:17" s="1" customFormat="1" x14ac:dyDescent="0.25">
      <c r="A651" s="28"/>
      <c r="B651" s="29"/>
      <c r="C651" s="31"/>
      <c r="D651" s="31"/>
      <c r="E651" s="32"/>
      <c r="F651" s="5"/>
      <c r="G651" s="5"/>
      <c r="H651" s="5"/>
      <c r="I651" s="5"/>
      <c r="J651" s="5"/>
      <c r="K651" s="5"/>
      <c r="L651" s="5"/>
      <c r="M651" s="5"/>
      <c r="N651" s="11"/>
      <c r="O651" s="17"/>
      <c r="P651" s="17"/>
      <c r="Q651" s="17"/>
    </row>
    <row r="652" spans="1:17" s="1" customFormat="1" x14ac:dyDescent="0.25">
      <c r="A652" s="28"/>
      <c r="B652" s="29"/>
      <c r="C652" s="31"/>
      <c r="D652" s="31"/>
      <c r="E652" s="32"/>
      <c r="F652" s="5"/>
      <c r="G652" s="5"/>
      <c r="H652" s="5"/>
      <c r="I652" s="5"/>
      <c r="J652" s="5"/>
      <c r="K652" s="5"/>
      <c r="L652" s="5"/>
      <c r="M652" s="5"/>
      <c r="N652" s="11"/>
      <c r="O652" s="17"/>
      <c r="P652" s="17"/>
      <c r="Q652" s="17"/>
    </row>
    <row r="653" spans="1:17" s="1" customFormat="1" x14ac:dyDescent="0.25">
      <c r="A653" s="28"/>
      <c r="B653" s="29"/>
      <c r="C653" s="31"/>
      <c r="D653" s="31"/>
      <c r="E653" s="32"/>
      <c r="F653" s="5"/>
      <c r="G653" s="5"/>
      <c r="H653" s="5"/>
      <c r="I653" s="5"/>
      <c r="J653" s="5"/>
      <c r="K653" s="5"/>
      <c r="L653" s="5"/>
      <c r="M653" s="5"/>
      <c r="N653" s="11"/>
      <c r="O653" s="17"/>
      <c r="P653" s="17"/>
      <c r="Q653" s="17"/>
    </row>
    <row r="654" spans="1:17" s="1" customFormat="1" x14ac:dyDescent="0.25">
      <c r="A654" s="28"/>
      <c r="B654" s="29"/>
      <c r="C654" s="31"/>
      <c r="D654" s="31"/>
      <c r="E654" s="32"/>
      <c r="F654" s="5"/>
      <c r="G654" s="5"/>
      <c r="H654" s="5"/>
      <c r="I654" s="5"/>
      <c r="J654" s="5"/>
      <c r="K654" s="5"/>
      <c r="L654" s="5"/>
      <c r="M654" s="5"/>
      <c r="N654" s="11"/>
      <c r="O654" s="17"/>
      <c r="P654" s="17"/>
      <c r="Q654" s="17"/>
    </row>
    <row r="655" spans="1:17" s="1" customFormat="1" x14ac:dyDescent="0.25">
      <c r="A655" s="28"/>
      <c r="B655" s="29"/>
      <c r="C655" s="31"/>
      <c r="D655" s="31"/>
      <c r="E655" s="32"/>
      <c r="F655" s="5"/>
      <c r="G655" s="5"/>
      <c r="H655" s="5"/>
      <c r="I655" s="5"/>
      <c r="J655" s="5"/>
      <c r="K655" s="5"/>
      <c r="L655" s="5"/>
      <c r="M655" s="5"/>
      <c r="N655" s="11"/>
      <c r="O655" s="17"/>
      <c r="P655" s="17"/>
      <c r="Q655" s="17"/>
    </row>
    <row r="656" spans="1:17" s="1" customFormat="1" x14ac:dyDescent="0.25">
      <c r="A656" s="28"/>
      <c r="B656" s="29"/>
      <c r="C656" s="31"/>
      <c r="D656" s="31"/>
      <c r="E656" s="32"/>
      <c r="F656" s="5"/>
      <c r="G656" s="5"/>
      <c r="H656" s="5"/>
      <c r="I656" s="5"/>
      <c r="J656" s="5"/>
      <c r="K656" s="5"/>
      <c r="L656" s="5"/>
      <c r="M656" s="5"/>
      <c r="N656" s="11"/>
      <c r="O656" s="17"/>
      <c r="P656" s="17"/>
      <c r="Q656" s="17"/>
    </row>
    <row r="657" spans="1:17" s="1" customFormat="1" x14ac:dyDescent="0.25">
      <c r="A657" s="28"/>
      <c r="B657" s="29"/>
      <c r="C657" s="31"/>
      <c r="D657" s="31"/>
      <c r="E657" s="32"/>
      <c r="F657" s="5"/>
      <c r="G657" s="5"/>
      <c r="H657" s="5"/>
      <c r="I657" s="5"/>
      <c r="J657" s="5"/>
      <c r="K657" s="5"/>
      <c r="L657" s="5"/>
      <c r="M657" s="5"/>
      <c r="N657" s="11"/>
      <c r="O657" s="17"/>
      <c r="P657" s="17"/>
      <c r="Q657" s="17"/>
    </row>
    <row r="658" spans="1:17" s="1" customFormat="1" x14ac:dyDescent="0.25">
      <c r="A658" s="28"/>
      <c r="B658" s="29"/>
      <c r="C658" s="31"/>
      <c r="D658" s="31"/>
      <c r="E658" s="32"/>
      <c r="F658" s="5"/>
      <c r="G658" s="5"/>
      <c r="H658" s="5"/>
      <c r="I658" s="5"/>
      <c r="J658" s="5"/>
      <c r="K658" s="5"/>
      <c r="L658" s="5"/>
      <c r="M658" s="5"/>
      <c r="N658" s="11"/>
      <c r="O658" s="17"/>
      <c r="P658" s="17"/>
      <c r="Q658" s="17"/>
    </row>
    <row r="659" spans="1:17" s="1" customFormat="1" x14ac:dyDescent="0.25">
      <c r="A659" s="28"/>
      <c r="B659" s="29"/>
      <c r="C659" s="31"/>
      <c r="D659" s="31"/>
      <c r="E659" s="32"/>
      <c r="F659" s="5"/>
      <c r="G659" s="5"/>
      <c r="H659" s="5"/>
      <c r="I659" s="5"/>
      <c r="J659" s="5"/>
      <c r="K659" s="5"/>
      <c r="L659" s="5"/>
      <c r="M659" s="5"/>
      <c r="N659" s="11"/>
      <c r="O659" s="17"/>
      <c r="P659" s="17"/>
      <c r="Q659" s="17"/>
    </row>
    <row r="660" spans="1:17" s="1" customFormat="1" x14ac:dyDescent="0.25">
      <c r="A660" s="28"/>
      <c r="B660" s="29"/>
      <c r="C660" s="31"/>
      <c r="D660" s="31"/>
      <c r="E660" s="32"/>
      <c r="F660" s="5"/>
      <c r="G660" s="5"/>
      <c r="H660" s="5"/>
      <c r="I660" s="5"/>
      <c r="J660" s="5"/>
      <c r="K660" s="5"/>
      <c r="L660" s="5"/>
      <c r="M660" s="5"/>
      <c r="N660" s="11"/>
      <c r="O660" s="17"/>
      <c r="P660" s="17"/>
      <c r="Q660" s="17"/>
    </row>
    <row r="661" spans="1:17" s="1" customFormat="1" x14ac:dyDescent="0.25">
      <c r="A661" s="28"/>
      <c r="B661" s="29"/>
      <c r="C661" s="31"/>
      <c r="D661" s="31"/>
      <c r="E661" s="32"/>
      <c r="F661" s="5"/>
      <c r="G661" s="5"/>
      <c r="H661" s="5"/>
      <c r="I661" s="5"/>
      <c r="J661" s="5"/>
      <c r="K661" s="5"/>
      <c r="L661" s="5"/>
      <c r="M661" s="5"/>
      <c r="N661" s="11"/>
      <c r="O661" s="17"/>
      <c r="P661" s="17"/>
      <c r="Q661" s="17"/>
    </row>
    <row r="662" spans="1:17" s="1" customFormat="1" x14ac:dyDescent="0.25">
      <c r="A662" s="28"/>
      <c r="B662" s="29"/>
      <c r="C662" s="31"/>
      <c r="D662" s="31"/>
      <c r="E662" s="32"/>
      <c r="F662" s="5"/>
      <c r="G662" s="5"/>
      <c r="H662" s="5"/>
      <c r="I662" s="5"/>
      <c r="J662" s="5"/>
      <c r="K662" s="5"/>
      <c r="L662" s="5"/>
      <c r="M662" s="5"/>
      <c r="N662" s="11"/>
      <c r="O662" s="17"/>
      <c r="P662" s="17"/>
      <c r="Q662" s="17"/>
    </row>
    <row r="663" spans="1:17" s="1" customFormat="1" x14ac:dyDescent="0.25">
      <c r="A663" s="28"/>
      <c r="B663" s="29"/>
      <c r="C663" s="31"/>
      <c r="D663" s="31"/>
      <c r="E663" s="32"/>
      <c r="F663" s="5"/>
      <c r="G663" s="5"/>
      <c r="H663" s="5"/>
      <c r="I663" s="5"/>
      <c r="J663" s="5"/>
      <c r="K663" s="5"/>
      <c r="L663" s="5"/>
      <c r="M663" s="5"/>
      <c r="N663" s="11"/>
      <c r="O663" s="17"/>
      <c r="P663" s="17"/>
      <c r="Q663" s="17"/>
    </row>
    <row r="664" spans="1:17" s="1" customFormat="1" x14ac:dyDescent="0.25">
      <c r="A664" s="28"/>
      <c r="B664" s="29"/>
      <c r="C664" s="31"/>
      <c r="D664" s="31"/>
      <c r="E664" s="32"/>
      <c r="F664" s="5"/>
      <c r="G664" s="5"/>
      <c r="H664" s="5"/>
      <c r="I664" s="5"/>
      <c r="J664" s="5"/>
      <c r="K664" s="5"/>
      <c r="L664" s="5"/>
      <c r="M664" s="5"/>
      <c r="N664" s="11"/>
      <c r="O664" s="17"/>
      <c r="P664" s="17"/>
      <c r="Q664" s="17"/>
    </row>
    <row r="665" spans="1:17" s="1" customFormat="1" x14ac:dyDescent="0.25">
      <c r="A665" s="28"/>
      <c r="B665" s="29"/>
      <c r="C665" s="31"/>
      <c r="D665" s="31"/>
      <c r="E665" s="32"/>
      <c r="F665" s="5"/>
      <c r="G665" s="5"/>
      <c r="H665" s="5"/>
      <c r="I665" s="5"/>
      <c r="J665" s="5"/>
      <c r="K665" s="5"/>
      <c r="L665" s="5"/>
      <c r="M665" s="5"/>
      <c r="N665" s="11"/>
      <c r="O665" s="17"/>
      <c r="P665" s="17"/>
      <c r="Q665" s="17"/>
    </row>
    <row r="666" spans="1:17" s="1" customFormat="1" x14ac:dyDescent="0.25">
      <c r="A666" s="28"/>
      <c r="B666" s="29"/>
      <c r="C666" s="31"/>
      <c r="D666" s="31"/>
      <c r="E666" s="32"/>
      <c r="F666" s="5"/>
      <c r="G666" s="5"/>
      <c r="H666" s="5"/>
      <c r="I666" s="5"/>
      <c r="J666" s="5"/>
      <c r="K666" s="5"/>
      <c r="L666" s="5"/>
      <c r="M666" s="5"/>
      <c r="N666" s="11"/>
      <c r="O666" s="17"/>
      <c r="P666" s="17"/>
      <c r="Q666" s="17"/>
    </row>
    <row r="667" spans="1:17" s="1" customFormat="1" x14ac:dyDescent="0.25">
      <c r="A667" s="28"/>
      <c r="B667" s="29"/>
      <c r="C667" s="31"/>
      <c r="D667" s="31"/>
      <c r="E667" s="32"/>
      <c r="F667" s="5"/>
      <c r="G667" s="5"/>
      <c r="H667" s="5"/>
      <c r="I667" s="5"/>
      <c r="J667" s="5"/>
      <c r="K667" s="5"/>
      <c r="L667" s="5"/>
      <c r="M667" s="5"/>
      <c r="N667" s="11"/>
      <c r="O667" s="17"/>
      <c r="P667" s="17"/>
      <c r="Q667" s="17"/>
    </row>
    <row r="668" spans="1:17" s="1" customFormat="1" x14ac:dyDescent="0.25">
      <c r="A668" s="28"/>
      <c r="B668" s="29"/>
      <c r="C668" s="31"/>
      <c r="D668" s="31"/>
      <c r="E668" s="32"/>
      <c r="F668" s="5"/>
      <c r="G668" s="5"/>
      <c r="H668" s="5"/>
      <c r="I668" s="5"/>
      <c r="J668" s="5"/>
      <c r="K668" s="5"/>
      <c r="L668" s="5"/>
      <c r="M668" s="5"/>
      <c r="N668" s="11"/>
      <c r="O668" s="17"/>
      <c r="P668" s="17"/>
      <c r="Q668" s="17"/>
    </row>
    <row r="669" spans="1:17" s="1" customFormat="1" x14ac:dyDescent="0.25">
      <c r="A669" s="28"/>
      <c r="B669" s="29"/>
      <c r="C669" s="31"/>
      <c r="D669" s="31"/>
      <c r="E669" s="32"/>
      <c r="F669" s="5"/>
      <c r="G669" s="5"/>
      <c r="H669" s="5"/>
      <c r="I669" s="5"/>
      <c r="J669" s="5"/>
      <c r="K669" s="5"/>
      <c r="L669" s="5"/>
      <c r="M669" s="5"/>
      <c r="N669" s="11"/>
      <c r="O669" s="17"/>
      <c r="P669" s="17"/>
      <c r="Q669" s="17"/>
    </row>
    <row r="670" spans="1:17" s="1" customFormat="1" x14ac:dyDescent="0.25">
      <c r="A670" s="28"/>
      <c r="B670" s="29"/>
      <c r="C670" s="31"/>
      <c r="D670" s="31"/>
      <c r="E670" s="32"/>
      <c r="F670" s="5"/>
      <c r="G670" s="5"/>
      <c r="H670" s="5"/>
      <c r="I670" s="5"/>
      <c r="J670" s="5"/>
      <c r="K670" s="5"/>
      <c r="L670" s="5"/>
      <c r="M670" s="5"/>
      <c r="N670" s="11"/>
      <c r="O670" s="17"/>
      <c r="P670" s="17"/>
      <c r="Q670" s="17"/>
    </row>
    <row r="671" spans="1:17" s="1" customFormat="1" x14ac:dyDescent="0.25">
      <c r="A671" s="28"/>
      <c r="B671" s="29"/>
      <c r="C671" s="31"/>
      <c r="D671" s="31"/>
      <c r="E671" s="32"/>
      <c r="F671" s="5"/>
      <c r="G671" s="5"/>
      <c r="H671" s="5"/>
      <c r="I671" s="5"/>
      <c r="J671" s="5"/>
      <c r="K671" s="5"/>
      <c r="L671" s="5"/>
      <c r="M671" s="5"/>
      <c r="N671" s="11"/>
      <c r="O671" s="17"/>
      <c r="P671" s="17"/>
      <c r="Q671" s="17"/>
    </row>
    <row r="672" spans="1:17" s="1" customFormat="1" x14ac:dyDescent="0.25">
      <c r="A672" s="28"/>
      <c r="B672" s="29"/>
      <c r="C672" s="31"/>
      <c r="D672" s="31"/>
      <c r="E672" s="32"/>
      <c r="F672" s="5"/>
      <c r="G672" s="5"/>
      <c r="H672" s="5"/>
      <c r="I672" s="5"/>
      <c r="J672" s="5"/>
      <c r="K672" s="5"/>
      <c r="L672" s="5"/>
      <c r="M672" s="5"/>
      <c r="N672" s="11"/>
      <c r="O672" s="17"/>
      <c r="P672" s="17"/>
      <c r="Q672" s="17"/>
    </row>
    <row r="673" spans="1:17" s="1" customFormat="1" x14ac:dyDescent="0.25">
      <c r="A673" s="28"/>
      <c r="B673" s="29"/>
      <c r="C673" s="31"/>
      <c r="D673" s="31"/>
      <c r="E673" s="32"/>
      <c r="F673" s="5"/>
      <c r="G673" s="5"/>
      <c r="H673" s="5"/>
      <c r="I673" s="5"/>
      <c r="J673" s="5"/>
      <c r="K673" s="5"/>
      <c r="L673" s="5"/>
      <c r="M673" s="5"/>
      <c r="N673" s="11"/>
      <c r="O673" s="17"/>
      <c r="P673" s="17"/>
      <c r="Q673" s="17"/>
    </row>
    <row r="674" spans="1:17" s="1" customFormat="1" x14ac:dyDescent="0.25">
      <c r="A674" s="28"/>
      <c r="B674" s="29"/>
      <c r="C674" s="31"/>
      <c r="D674" s="31"/>
      <c r="E674" s="32"/>
      <c r="F674" s="5"/>
      <c r="G674" s="5"/>
      <c r="H674" s="5"/>
      <c r="I674" s="5"/>
      <c r="J674" s="5"/>
      <c r="K674" s="5"/>
      <c r="L674" s="5"/>
      <c r="M674" s="5"/>
      <c r="N674" s="11"/>
      <c r="O674" s="17"/>
      <c r="P674" s="17"/>
      <c r="Q674" s="17"/>
    </row>
    <row r="675" spans="1:17" s="1" customFormat="1" x14ac:dyDescent="0.25">
      <c r="A675" s="28"/>
      <c r="B675" s="29"/>
      <c r="C675" s="31"/>
      <c r="D675" s="31"/>
      <c r="E675" s="32"/>
      <c r="F675" s="5"/>
      <c r="G675" s="5"/>
      <c r="H675" s="5"/>
      <c r="I675" s="5"/>
      <c r="J675" s="5"/>
      <c r="K675" s="5"/>
      <c r="L675" s="5"/>
      <c r="M675" s="5"/>
      <c r="N675" s="11"/>
      <c r="O675" s="17"/>
      <c r="P675" s="17"/>
      <c r="Q675" s="17"/>
    </row>
    <row r="676" spans="1:17" s="1" customFormat="1" x14ac:dyDescent="0.25">
      <c r="A676" s="28"/>
      <c r="B676" s="29"/>
      <c r="C676" s="31"/>
      <c r="D676" s="31"/>
      <c r="E676" s="32"/>
      <c r="F676" s="5"/>
      <c r="G676" s="5"/>
      <c r="H676" s="5"/>
      <c r="I676" s="5"/>
      <c r="J676" s="5"/>
      <c r="K676" s="5"/>
      <c r="L676" s="5"/>
      <c r="M676" s="5"/>
      <c r="N676" s="11"/>
      <c r="O676" s="17"/>
      <c r="P676" s="17"/>
      <c r="Q676" s="17"/>
    </row>
    <row r="677" spans="1:17" s="1" customFormat="1" x14ac:dyDescent="0.25">
      <c r="A677" s="28"/>
      <c r="B677" s="29"/>
      <c r="C677" s="31"/>
      <c r="D677" s="31"/>
      <c r="E677" s="32"/>
      <c r="F677" s="5"/>
      <c r="G677" s="5"/>
      <c r="H677" s="5"/>
      <c r="I677" s="5"/>
      <c r="J677" s="5"/>
      <c r="K677" s="5"/>
      <c r="L677" s="5"/>
      <c r="M677" s="5"/>
      <c r="N677" s="11"/>
      <c r="O677" s="17"/>
      <c r="P677" s="17"/>
      <c r="Q677" s="17"/>
    </row>
    <row r="678" spans="1:17" s="1" customFormat="1" x14ac:dyDescent="0.25">
      <c r="A678" s="28"/>
      <c r="B678" s="29"/>
      <c r="C678" s="31"/>
      <c r="D678" s="31"/>
      <c r="E678" s="32"/>
      <c r="F678" s="5"/>
      <c r="G678" s="5"/>
      <c r="H678" s="5"/>
      <c r="I678" s="5"/>
      <c r="J678" s="5"/>
      <c r="K678" s="5"/>
      <c r="L678" s="5"/>
      <c r="M678" s="5"/>
      <c r="N678" s="11"/>
      <c r="O678" s="17"/>
      <c r="P678" s="17"/>
      <c r="Q678" s="17"/>
    </row>
    <row r="679" spans="1:17" s="1" customFormat="1" x14ac:dyDescent="0.25">
      <c r="A679" s="28"/>
      <c r="B679" s="29"/>
      <c r="C679" s="31"/>
      <c r="D679" s="31"/>
      <c r="E679" s="32"/>
      <c r="F679" s="5"/>
      <c r="G679" s="5"/>
      <c r="H679" s="5"/>
      <c r="I679" s="5"/>
      <c r="J679" s="5"/>
      <c r="K679" s="5"/>
      <c r="L679" s="5"/>
      <c r="M679" s="5"/>
      <c r="N679" s="11"/>
      <c r="O679" s="17"/>
      <c r="P679" s="17"/>
      <c r="Q679" s="17"/>
    </row>
    <row r="680" spans="1:17" s="1" customFormat="1" x14ac:dyDescent="0.25">
      <c r="A680" s="28"/>
      <c r="B680" s="29"/>
      <c r="C680" s="31"/>
      <c r="D680" s="31"/>
      <c r="E680" s="32"/>
      <c r="F680" s="5"/>
      <c r="G680" s="5"/>
      <c r="H680" s="5"/>
      <c r="I680" s="5"/>
      <c r="J680" s="5"/>
      <c r="K680" s="5"/>
      <c r="L680" s="5"/>
      <c r="M680" s="5"/>
      <c r="N680" s="11"/>
      <c r="O680" s="17"/>
      <c r="P680" s="17"/>
      <c r="Q680" s="17"/>
    </row>
    <row r="681" spans="1:17" s="1" customFormat="1" x14ac:dyDescent="0.25">
      <c r="A681" s="28"/>
      <c r="B681" s="29"/>
      <c r="C681" s="31"/>
      <c r="D681" s="31"/>
      <c r="E681" s="32"/>
      <c r="F681" s="5"/>
      <c r="G681" s="5"/>
      <c r="H681" s="5"/>
      <c r="I681" s="5"/>
      <c r="J681" s="5"/>
      <c r="K681" s="5"/>
      <c r="L681" s="5"/>
      <c r="M681" s="5"/>
      <c r="N681" s="11"/>
      <c r="O681" s="17"/>
      <c r="P681" s="17"/>
      <c r="Q681" s="17"/>
    </row>
    <row r="682" spans="1:17" s="1" customFormat="1" x14ac:dyDescent="0.25">
      <c r="A682" s="28"/>
      <c r="B682" s="29"/>
      <c r="C682" s="31"/>
      <c r="D682" s="31"/>
      <c r="E682" s="32"/>
      <c r="F682" s="5"/>
      <c r="G682" s="5"/>
      <c r="H682" s="5"/>
      <c r="I682" s="5"/>
      <c r="J682" s="5"/>
      <c r="K682" s="5"/>
      <c r="L682" s="5"/>
      <c r="M682" s="5"/>
      <c r="N682" s="11"/>
      <c r="O682" s="17"/>
      <c r="P682" s="17"/>
      <c r="Q682" s="17"/>
    </row>
    <row r="683" spans="1:17" s="1" customFormat="1" x14ac:dyDescent="0.25">
      <c r="A683" s="28"/>
      <c r="B683" s="29"/>
      <c r="C683" s="31"/>
      <c r="D683" s="31"/>
      <c r="E683" s="32"/>
      <c r="F683" s="5"/>
      <c r="G683" s="5"/>
      <c r="H683" s="5"/>
      <c r="I683" s="5"/>
      <c r="J683" s="5"/>
      <c r="K683" s="5"/>
      <c r="L683" s="5"/>
      <c r="M683" s="5"/>
      <c r="N683" s="11"/>
      <c r="O683" s="17"/>
      <c r="P683" s="17"/>
      <c r="Q683" s="17"/>
    </row>
    <row r="684" spans="1:17" s="1" customFormat="1" x14ac:dyDescent="0.25">
      <c r="A684" s="28"/>
      <c r="B684" s="29"/>
      <c r="C684" s="31"/>
      <c r="D684" s="31"/>
      <c r="E684" s="32"/>
      <c r="F684" s="5"/>
      <c r="G684" s="5"/>
      <c r="H684" s="5"/>
      <c r="I684" s="5"/>
      <c r="J684" s="5"/>
      <c r="K684" s="5"/>
      <c r="L684" s="5"/>
      <c r="M684" s="5"/>
      <c r="N684" s="11"/>
      <c r="O684" s="17"/>
      <c r="P684" s="17"/>
      <c r="Q684" s="17"/>
    </row>
    <row r="685" spans="1:17" s="1" customFormat="1" x14ac:dyDescent="0.25">
      <c r="A685" s="28"/>
      <c r="B685" s="29"/>
      <c r="C685" s="31"/>
      <c r="D685" s="31"/>
      <c r="E685" s="32"/>
      <c r="F685" s="5"/>
      <c r="G685" s="5"/>
      <c r="H685" s="5"/>
      <c r="I685" s="5"/>
      <c r="J685" s="5"/>
      <c r="K685" s="5"/>
      <c r="L685" s="5"/>
      <c r="M685" s="5"/>
      <c r="N685" s="11"/>
      <c r="O685" s="17"/>
      <c r="P685" s="17"/>
      <c r="Q685" s="17"/>
    </row>
    <row r="686" spans="1:17" s="1" customFormat="1" x14ac:dyDescent="0.25">
      <c r="A686" s="28"/>
      <c r="B686" s="29"/>
      <c r="C686" s="31"/>
      <c r="D686" s="31"/>
      <c r="E686" s="32"/>
      <c r="F686" s="5"/>
      <c r="G686" s="5"/>
      <c r="H686" s="5"/>
      <c r="I686" s="5"/>
      <c r="J686" s="5"/>
      <c r="K686" s="5"/>
      <c r="L686" s="5"/>
      <c r="M686" s="5"/>
      <c r="N686" s="11"/>
      <c r="O686" s="17"/>
      <c r="P686" s="17"/>
      <c r="Q686" s="17"/>
    </row>
    <row r="687" spans="1:17" s="1" customFormat="1" x14ac:dyDescent="0.25">
      <c r="A687" s="28"/>
      <c r="B687" s="29"/>
      <c r="C687" s="31"/>
      <c r="D687" s="31"/>
      <c r="E687" s="32"/>
      <c r="F687" s="5"/>
      <c r="G687" s="5"/>
      <c r="H687" s="5"/>
      <c r="I687" s="5"/>
      <c r="J687" s="5"/>
      <c r="K687" s="5"/>
      <c r="L687" s="5"/>
      <c r="M687" s="5"/>
      <c r="N687" s="11"/>
      <c r="O687" s="17"/>
      <c r="P687" s="17"/>
      <c r="Q687" s="17"/>
    </row>
    <row r="688" spans="1:17" s="1" customFormat="1" x14ac:dyDescent="0.25">
      <c r="A688" s="28"/>
      <c r="B688" s="29"/>
      <c r="C688" s="31"/>
      <c r="D688" s="31"/>
      <c r="E688" s="32"/>
      <c r="F688" s="5"/>
      <c r="G688" s="5"/>
      <c r="H688" s="5"/>
      <c r="I688" s="5"/>
      <c r="J688" s="5"/>
      <c r="K688" s="5"/>
      <c r="L688" s="5"/>
      <c r="M688" s="5"/>
      <c r="N688" s="11"/>
      <c r="O688" s="17"/>
      <c r="P688" s="17"/>
      <c r="Q688" s="17"/>
    </row>
    <row r="689" spans="1:17" s="1" customFormat="1" x14ac:dyDescent="0.25">
      <c r="A689" s="28"/>
      <c r="B689" s="29"/>
      <c r="C689" s="31"/>
      <c r="D689" s="31"/>
      <c r="E689" s="32"/>
      <c r="F689" s="5"/>
      <c r="G689" s="5"/>
      <c r="H689" s="5"/>
      <c r="I689" s="5"/>
      <c r="J689" s="5"/>
      <c r="K689" s="5"/>
      <c r="L689" s="5"/>
      <c r="M689" s="5"/>
      <c r="N689" s="11"/>
      <c r="O689" s="17"/>
      <c r="P689" s="17"/>
      <c r="Q689" s="17"/>
    </row>
    <row r="690" spans="1:17" s="1" customFormat="1" x14ac:dyDescent="0.25">
      <c r="A690" s="28"/>
      <c r="B690" s="29"/>
      <c r="C690" s="31"/>
      <c r="D690" s="31"/>
      <c r="E690" s="32"/>
      <c r="F690" s="5"/>
      <c r="G690" s="5"/>
      <c r="H690" s="5"/>
      <c r="I690" s="5"/>
      <c r="J690" s="5"/>
      <c r="K690" s="5"/>
      <c r="L690" s="5"/>
      <c r="M690" s="5"/>
      <c r="N690" s="11"/>
      <c r="O690" s="17"/>
      <c r="P690" s="17"/>
      <c r="Q690" s="17"/>
    </row>
    <row r="691" spans="1:17" s="1" customFormat="1" x14ac:dyDescent="0.25">
      <c r="A691" s="28"/>
      <c r="B691" s="29"/>
      <c r="C691" s="31"/>
      <c r="D691" s="31"/>
      <c r="E691" s="32"/>
      <c r="F691" s="5"/>
      <c r="G691" s="5"/>
      <c r="H691" s="5"/>
      <c r="I691" s="5"/>
      <c r="J691" s="5"/>
      <c r="K691" s="5"/>
      <c r="L691" s="5"/>
      <c r="M691" s="5"/>
      <c r="N691" s="11"/>
      <c r="O691" s="17"/>
      <c r="P691" s="17"/>
      <c r="Q691" s="17"/>
    </row>
    <row r="692" spans="1:17" s="1" customFormat="1" x14ac:dyDescent="0.25">
      <c r="A692" s="28"/>
      <c r="B692" s="29"/>
      <c r="C692" s="31"/>
      <c r="D692" s="31"/>
      <c r="E692" s="32"/>
      <c r="F692" s="5"/>
      <c r="G692" s="5"/>
      <c r="H692" s="5"/>
      <c r="I692" s="5"/>
      <c r="J692" s="5"/>
      <c r="K692" s="5"/>
      <c r="L692" s="5"/>
      <c r="M692" s="5"/>
      <c r="N692" s="11"/>
      <c r="O692" s="17"/>
      <c r="P692" s="17"/>
      <c r="Q692" s="17"/>
    </row>
    <row r="693" spans="1:17" s="1" customFormat="1" x14ac:dyDescent="0.25">
      <c r="A693" s="28"/>
      <c r="B693" s="29"/>
      <c r="C693" s="31"/>
      <c r="D693" s="31"/>
      <c r="E693" s="32"/>
      <c r="F693" s="5"/>
      <c r="G693" s="5"/>
      <c r="H693" s="5"/>
      <c r="I693" s="5"/>
      <c r="J693" s="5"/>
      <c r="K693" s="5"/>
      <c r="L693" s="5"/>
      <c r="M693" s="5"/>
      <c r="N693" s="11"/>
      <c r="O693" s="17"/>
      <c r="P693" s="17"/>
      <c r="Q693" s="17"/>
    </row>
    <row r="694" spans="1:17" s="1" customFormat="1" x14ac:dyDescent="0.25">
      <c r="A694" s="28"/>
      <c r="B694" s="29"/>
      <c r="C694" s="31"/>
      <c r="D694" s="31"/>
      <c r="E694" s="32"/>
      <c r="F694" s="5"/>
      <c r="G694" s="5"/>
      <c r="H694" s="5"/>
      <c r="I694" s="5"/>
      <c r="J694" s="5"/>
      <c r="K694" s="5"/>
      <c r="L694" s="5"/>
      <c r="M694" s="5"/>
      <c r="N694" s="11"/>
      <c r="O694" s="17"/>
      <c r="P694" s="17"/>
      <c r="Q694" s="17"/>
    </row>
    <row r="695" spans="1:17" s="1" customFormat="1" x14ac:dyDescent="0.25">
      <c r="A695" s="28"/>
      <c r="B695" s="29"/>
      <c r="C695" s="31"/>
      <c r="D695" s="31"/>
      <c r="E695" s="32"/>
      <c r="F695" s="5"/>
      <c r="G695" s="5"/>
      <c r="H695" s="5"/>
      <c r="I695" s="5"/>
      <c r="J695" s="5"/>
      <c r="K695" s="5"/>
      <c r="L695" s="5"/>
      <c r="M695" s="5"/>
      <c r="N695" s="11"/>
      <c r="O695" s="17"/>
      <c r="P695" s="17"/>
      <c r="Q695" s="17"/>
    </row>
    <row r="696" spans="1:17" s="1" customFormat="1" x14ac:dyDescent="0.25">
      <c r="A696" s="28"/>
      <c r="B696" s="29"/>
      <c r="C696" s="31"/>
      <c r="D696" s="31"/>
      <c r="E696" s="32"/>
      <c r="F696" s="5"/>
      <c r="G696" s="5"/>
      <c r="H696" s="5"/>
      <c r="I696" s="5"/>
      <c r="J696" s="5"/>
      <c r="K696" s="5"/>
      <c r="L696" s="5"/>
      <c r="M696" s="5"/>
      <c r="N696" s="11"/>
      <c r="O696" s="17"/>
      <c r="P696" s="17"/>
      <c r="Q696" s="17"/>
    </row>
    <row r="697" spans="1:17" s="1" customFormat="1" x14ac:dyDescent="0.25">
      <c r="A697" s="28"/>
      <c r="B697" s="29"/>
      <c r="C697" s="31"/>
      <c r="D697" s="31"/>
      <c r="E697" s="32"/>
      <c r="F697" s="5"/>
      <c r="G697" s="5"/>
      <c r="H697" s="5"/>
      <c r="I697" s="5"/>
      <c r="J697" s="5"/>
      <c r="K697" s="5"/>
      <c r="L697" s="5"/>
      <c r="M697" s="5"/>
      <c r="N697" s="11"/>
      <c r="O697" s="17"/>
      <c r="P697" s="17"/>
      <c r="Q697" s="17"/>
    </row>
    <row r="698" spans="1:17" s="1" customFormat="1" x14ac:dyDescent="0.25">
      <c r="A698" s="28"/>
      <c r="B698" s="29"/>
      <c r="C698" s="31"/>
      <c r="D698" s="31"/>
      <c r="E698" s="32"/>
      <c r="F698" s="5"/>
      <c r="G698" s="5"/>
      <c r="H698" s="5"/>
      <c r="I698" s="5"/>
      <c r="J698" s="5"/>
      <c r="K698" s="5"/>
      <c r="L698" s="5"/>
      <c r="M698" s="5"/>
      <c r="N698" s="11"/>
      <c r="O698" s="17"/>
      <c r="P698" s="17"/>
      <c r="Q698" s="17"/>
    </row>
    <row r="699" spans="1:17" s="1" customFormat="1" x14ac:dyDescent="0.25">
      <c r="A699" s="28"/>
      <c r="B699" s="29"/>
      <c r="C699" s="31"/>
      <c r="D699" s="31"/>
      <c r="E699" s="32"/>
      <c r="F699" s="5"/>
      <c r="G699" s="5"/>
      <c r="H699" s="5"/>
      <c r="I699" s="5"/>
      <c r="J699" s="5"/>
      <c r="K699" s="5"/>
      <c r="L699" s="5"/>
      <c r="M699" s="5"/>
      <c r="N699" s="11"/>
      <c r="O699" s="17"/>
      <c r="P699" s="17"/>
      <c r="Q699" s="17"/>
    </row>
    <row r="700" spans="1:17" s="1" customFormat="1" x14ac:dyDescent="0.25">
      <c r="A700" s="28"/>
      <c r="B700" s="29"/>
      <c r="C700" s="31"/>
      <c r="D700" s="31"/>
      <c r="E700" s="32"/>
      <c r="F700" s="5"/>
      <c r="G700" s="5"/>
      <c r="H700" s="5"/>
      <c r="I700" s="5"/>
      <c r="J700" s="5"/>
      <c r="K700" s="5"/>
      <c r="L700" s="5"/>
      <c r="M700" s="5"/>
      <c r="N700" s="11"/>
      <c r="O700" s="17"/>
      <c r="P700" s="17"/>
      <c r="Q700" s="17"/>
    </row>
    <row r="701" spans="1:17" s="1" customFormat="1" x14ac:dyDescent="0.25">
      <c r="A701" s="28"/>
      <c r="B701" s="29"/>
      <c r="C701" s="31"/>
      <c r="D701" s="31"/>
      <c r="E701" s="32"/>
      <c r="F701" s="5"/>
      <c r="G701" s="5"/>
      <c r="H701" s="5"/>
      <c r="I701" s="5"/>
      <c r="J701" s="5"/>
      <c r="K701" s="5"/>
      <c r="L701" s="5"/>
      <c r="M701" s="5"/>
      <c r="N701" s="11"/>
      <c r="O701" s="17"/>
      <c r="P701" s="17"/>
      <c r="Q701" s="17"/>
    </row>
    <row r="702" spans="1:17" s="1" customFormat="1" x14ac:dyDescent="0.25">
      <c r="A702" s="28"/>
      <c r="B702" s="29"/>
      <c r="C702" s="31"/>
      <c r="D702" s="31"/>
      <c r="E702" s="32"/>
      <c r="F702" s="5"/>
      <c r="G702" s="5"/>
      <c r="H702" s="5"/>
      <c r="I702" s="5"/>
      <c r="J702" s="5"/>
      <c r="K702" s="5"/>
      <c r="L702" s="5"/>
      <c r="M702" s="5"/>
      <c r="N702" s="11"/>
      <c r="O702" s="17"/>
      <c r="P702" s="17"/>
      <c r="Q702" s="17"/>
    </row>
    <row r="703" spans="1:17" s="1" customFormat="1" x14ac:dyDescent="0.25">
      <c r="A703" s="28"/>
      <c r="B703" s="29"/>
      <c r="C703" s="31"/>
      <c r="D703" s="31"/>
      <c r="E703" s="32"/>
      <c r="F703" s="5"/>
      <c r="G703" s="5"/>
      <c r="H703" s="5"/>
      <c r="I703" s="5"/>
      <c r="J703" s="5"/>
      <c r="K703" s="5"/>
      <c r="L703" s="5"/>
      <c r="M703" s="5"/>
      <c r="N703" s="11"/>
      <c r="O703" s="17"/>
      <c r="P703" s="17"/>
      <c r="Q703" s="17"/>
    </row>
    <row r="704" spans="1:17" s="1" customFormat="1" x14ac:dyDescent="0.25">
      <c r="A704" s="28"/>
      <c r="B704" s="29"/>
      <c r="C704" s="31"/>
      <c r="D704" s="31"/>
      <c r="E704" s="32"/>
      <c r="F704" s="5"/>
      <c r="G704" s="5"/>
      <c r="H704" s="5"/>
      <c r="I704" s="5"/>
      <c r="J704" s="5"/>
      <c r="K704" s="5"/>
      <c r="L704" s="5"/>
      <c r="M704" s="5"/>
      <c r="N704" s="11"/>
      <c r="O704" s="17"/>
      <c r="P704" s="17"/>
      <c r="Q704" s="17"/>
    </row>
    <row r="705" spans="1:17" s="1" customFormat="1" x14ac:dyDescent="0.25">
      <c r="A705" s="28"/>
      <c r="B705" s="29"/>
      <c r="C705" s="31"/>
      <c r="D705" s="31"/>
      <c r="E705" s="32"/>
      <c r="F705" s="5"/>
      <c r="G705" s="5"/>
      <c r="H705" s="5"/>
      <c r="I705" s="5"/>
      <c r="J705" s="5"/>
      <c r="K705" s="5"/>
      <c r="L705" s="5"/>
      <c r="M705" s="5"/>
      <c r="N705" s="11"/>
      <c r="O705" s="17"/>
      <c r="P705" s="17"/>
      <c r="Q705" s="17"/>
    </row>
    <row r="706" spans="1:17" s="1" customFormat="1" x14ac:dyDescent="0.25">
      <c r="A706" s="28"/>
      <c r="B706" s="29"/>
      <c r="C706" s="31"/>
      <c r="D706" s="31"/>
      <c r="E706" s="32"/>
      <c r="F706" s="5"/>
      <c r="G706" s="5"/>
      <c r="H706" s="5"/>
      <c r="I706" s="5"/>
      <c r="J706" s="5"/>
      <c r="K706" s="5"/>
      <c r="L706" s="5"/>
      <c r="M706" s="5"/>
      <c r="N706" s="11"/>
      <c r="O706" s="17"/>
      <c r="P706" s="17"/>
      <c r="Q706" s="17"/>
    </row>
    <row r="707" spans="1:17" s="1" customFormat="1" x14ac:dyDescent="0.25">
      <c r="A707" s="28"/>
      <c r="B707" s="29"/>
      <c r="C707" s="31"/>
      <c r="D707" s="31"/>
      <c r="E707" s="32"/>
      <c r="F707" s="5"/>
      <c r="G707" s="5"/>
      <c r="H707" s="5"/>
      <c r="I707" s="5"/>
      <c r="J707" s="5"/>
      <c r="K707" s="5"/>
      <c r="L707" s="5"/>
      <c r="M707" s="5"/>
      <c r="N707" s="11"/>
      <c r="O707" s="17"/>
      <c r="P707" s="17"/>
      <c r="Q707" s="17"/>
    </row>
    <row r="708" spans="1:17" s="1" customFormat="1" x14ac:dyDescent="0.25">
      <c r="A708" s="28"/>
      <c r="B708" s="29"/>
      <c r="C708" s="31"/>
      <c r="D708" s="31"/>
      <c r="E708" s="32"/>
      <c r="F708" s="5"/>
      <c r="G708" s="5"/>
      <c r="H708" s="5"/>
      <c r="I708" s="5"/>
      <c r="J708" s="5"/>
      <c r="K708" s="5"/>
      <c r="L708" s="5"/>
      <c r="M708" s="5"/>
      <c r="N708" s="11"/>
      <c r="O708" s="17"/>
      <c r="P708" s="17"/>
      <c r="Q708" s="17"/>
    </row>
    <row r="709" spans="1:17" s="1" customFormat="1" x14ac:dyDescent="0.25">
      <c r="A709" s="28"/>
      <c r="B709" s="29"/>
      <c r="C709" s="31"/>
      <c r="D709" s="31"/>
      <c r="E709" s="32"/>
      <c r="F709" s="5"/>
      <c r="G709" s="5"/>
      <c r="H709" s="5"/>
      <c r="I709" s="5"/>
      <c r="J709" s="5"/>
      <c r="K709" s="5"/>
      <c r="L709" s="5"/>
      <c r="M709" s="5"/>
      <c r="N709" s="11"/>
      <c r="O709" s="17"/>
      <c r="P709" s="17"/>
      <c r="Q709" s="17"/>
    </row>
    <row r="710" spans="1:17" s="1" customFormat="1" x14ac:dyDescent="0.25">
      <c r="A710" s="28"/>
      <c r="B710" s="29"/>
      <c r="C710" s="31"/>
      <c r="D710" s="31"/>
      <c r="E710" s="32"/>
      <c r="F710" s="5"/>
      <c r="G710" s="5"/>
      <c r="H710" s="5"/>
      <c r="I710" s="5"/>
      <c r="J710" s="5"/>
      <c r="K710" s="5"/>
      <c r="L710" s="5"/>
      <c r="M710" s="5"/>
      <c r="N710" s="11"/>
      <c r="O710" s="17"/>
      <c r="P710" s="17"/>
      <c r="Q710" s="17"/>
    </row>
    <row r="711" spans="1:17" s="1" customFormat="1" x14ac:dyDescent="0.25">
      <c r="A711" s="28"/>
      <c r="B711" s="29"/>
      <c r="C711" s="31"/>
      <c r="D711" s="31"/>
      <c r="E711" s="32"/>
      <c r="F711" s="5"/>
      <c r="G711" s="5"/>
      <c r="H711" s="5"/>
      <c r="I711" s="5"/>
      <c r="J711" s="5"/>
      <c r="K711" s="5"/>
      <c r="L711" s="5"/>
      <c r="M711" s="5"/>
      <c r="N711" s="11"/>
      <c r="O711" s="17"/>
      <c r="P711" s="17"/>
      <c r="Q711" s="17"/>
    </row>
    <row r="712" spans="1:17" s="1" customFormat="1" x14ac:dyDescent="0.25">
      <c r="A712" s="28"/>
      <c r="B712" s="29"/>
      <c r="C712" s="31"/>
      <c r="D712" s="31"/>
      <c r="E712" s="32"/>
      <c r="F712" s="5"/>
      <c r="G712" s="5"/>
      <c r="H712" s="5"/>
      <c r="I712" s="5"/>
      <c r="J712" s="5"/>
      <c r="K712" s="5"/>
      <c r="L712" s="5"/>
      <c r="M712" s="5"/>
      <c r="N712" s="11"/>
      <c r="O712" s="17"/>
      <c r="P712" s="17"/>
      <c r="Q712" s="17"/>
    </row>
    <row r="713" spans="1:17" s="1" customFormat="1" x14ac:dyDescent="0.25">
      <c r="A713" s="28"/>
      <c r="B713" s="29"/>
      <c r="C713" s="31"/>
      <c r="D713" s="31"/>
      <c r="E713" s="32"/>
      <c r="F713" s="5"/>
      <c r="G713" s="5"/>
      <c r="H713" s="5"/>
      <c r="I713" s="5"/>
      <c r="J713" s="5"/>
      <c r="K713" s="5"/>
      <c r="L713" s="5"/>
      <c r="M713" s="5"/>
      <c r="N713" s="11"/>
      <c r="O713" s="17"/>
      <c r="P713" s="17"/>
      <c r="Q713" s="17"/>
    </row>
    <row r="714" spans="1:17" s="1" customFormat="1" x14ac:dyDescent="0.25">
      <c r="A714" s="28"/>
      <c r="B714" s="29"/>
      <c r="C714" s="31"/>
      <c r="D714" s="31"/>
      <c r="E714" s="32"/>
      <c r="F714" s="5"/>
      <c r="G714" s="5"/>
      <c r="H714" s="5"/>
      <c r="I714" s="5"/>
      <c r="J714" s="5"/>
      <c r="K714" s="5"/>
      <c r="L714" s="5"/>
      <c r="M714" s="5"/>
      <c r="N714" s="11"/>
      <c r="O714" s="17"/>
      <c r="P714" s="17"/>
      <c r="Q714" s="17"/>
    </row>
    <row r="715" spans="1:17" s="1" customFormat="1" x14ac:dyDescent="0.25">
      <c r="A715" s="28"/>
      <c r="B715" s="29"/>
      <c r="C715" s="31"/>
      <c r="D715" s="31"/>
      <c r="E715" s="32"/>
      <c r="F715" s="5"/>
      <c r="G715" s="5"/>
      <c r="H715" s="5"/>
      <c r="I715" s="5"/>
      <c r="J715" s="5"/>
      <c r="K715" s="5"/>
      <c r="L715" s="5"/>
      <c r="M715" s="5"/>
      <c r="N715" s="11"/>
      <c r="O715" s="17"/>
      <c r="P715" s="17"/>
      <c r="Q715" s="17"/>
    </row>
    <row r="716" spans="1:17" s="1" customFormat="1" x14ac:dyDescent="0.25">
      <c r="A716" s="28"/>
      <c r="B716" s="29"/>
      <c r="C716" s="31"/>
      <c r="D716" s="31"/>
      <c r="E716" s="32"/>
      <c r="F716" s="5"/>
      <c r="G716" s="5"/>
      <c r="H716" s="5"/>
      <c r="I716" s="5"/>
      <c r="J716" s="5"/>
      <c r="K716" s="5"/>
      <c r="L716" s="5"/>
      <c r="M716" s="5"/>
      <c r="N716" s="11"/>
      <c r="O716" s="17"/>
      <c r="P716" s="17"/>
      <c r="Q716" s="17"/>
    </row>
    <row r="717" spans="1:17" s="1" customFormat="1" x14ac:dyDescent="0.25">
      <c r="A717" s="28"/>
      <c r="B717" s="29"/>
      <c r="C717" s="31"/>
      <c r="D717" s="31"/>
      <c r="E717" s="32"/>
      <c r="F717" s="5"/>
      <c r="G717" s="5"/>
      <c r="H717" s="5"/>
      <c r="I717" s="5"/>
      <c r="J717" s="5"/>
      <c r="K717" s="5"/>
      <c r="L717" s="5"/>
      <c r="M717" s="5"/>
      <c r="N717" s="11"/>
      <c r="O717" s="17"/>
      <c r="P717" s="17"/>
      <c r="Q717" s="17"/>
    </row>
    <row r="718" spans="1:17" s="1" customFormat="1" x14ac:dyDescent="0.25">
      <c r="A718" s="28"/>
      <c r="B718" s="29"/>
      <c r="C718" s="31"/>
      <c r="D718" s="31"/>
      <c r="E718" s="32"/>
      <c r="F718" s="5"/>
      <c r="G718" s="5"/>
      <c r="H718" s="5"/>
      <c r="I718" s="5"/>
      <c r="J718" s="5"/>
      <c r="K718" s="5"/>
      <c r="L718" s="5"/>
      <c r="M718" s="5"/>
      <c r="N718" s="11"/>
      <c r="O718" s="17"/>
      <c r="P718" s="17"/>
      <c r="Q718" s="17"/>
    </row>
    <row r="719" spans="1:17" s="1" customFormat="1" x14ac:dyDescent="0.25">
      <c r="A719" s="28"/>
      <c r="B719" s="29"/>
      <c r="C719" s="31"/>
      <c r="D719" s="31"/>
      <c r="E719" s="32"/>
      <c r="F719" s="5"/>
      <c r="G719" s="5"/>
      <c r="H719" s="5"/>
      <c r="I719" s="5"/>
      <c r="J719" s="5"/>
      <c r="K719" s="5"/>
      <c r="L719" s="5"/>
      <c r="M719" s="5"/>
      <c r="N719" s="11"/>
      <c r="O719" s="17"/>
      <c r="P719" s="17"/>
      <c r="Q719" s="17"/>
    </row>
    <row r="720" spans="1:17" s="1" customFormat="1" x14ac:dyDescent="0.25">
      <c r="A720" s="28"/>
      <c r="B720" s="29"/>
      <c r="C720" s="31"/>
      <c r="D720" s="31"/>
      <c r="E720" s="32"/>
      <c r="F720" s="5"/>
      <c r="G720" s="5"/>
      <c r="H720" s="5"/>
      <c r="I720" s="5"/>
      <c r="J720" s="5"/>
      <c r="K720" s="5"/>
      <c r="L720" s="5"/>
      <c r="M720" s="5"/>
      <c r="N720" s="11"/>
      <c r="O720" s="17"/>
      <c r="P720" s="17"/>
      <c r="Q720" s="17"/>
    </row>
    <row r="721" spans="1:17" s="1" customFormat="1" x14ac:dyDescent="0.25">
      <c r="A721" s="28"/>
      <c r="B721" s="29"/>
      <c r="C721" s="31"/>
      <c r="D721" s="31"/>
      <c r="E721" s="32"/>
      <c r="F721" s="5"/>
      <c r="G721" s="5"/>
      <c r="H721" s="5"/>
      <c r="I721" s="5"/>
      <c r="J721" s="5"/>
      <c r="K721" s="5"/>
      <c r="L721" s="5"/>
      <c r="M721" s="5"/>
      <c r="N721" s="11"/>
      <c r="O721" s="17"/>
      <c r="P721" s="17"/>
      <c r="Q721" s="17"/>
    </row>
    <row r="722" spans="1:17" s="1" customFormat="1" x14ac:dyDescent="0.25">
      <c r="A722" s="28"/>
      <c r="B722" s="29"/>
      <c r="C722" s="31"/>
      <c r="D722" s="31"/>
      <c r="E722" s="32"/>
      <c r="F722" s="5"/>
      <c r="G722" s="5"/>
      <c r="H722" s="5"/>
      <c r="I722" s="5"/>
      <c r="J722" s="5"/>
      <c r="K722" s="5"/>
      <c r="L722" s="5"/>
      <c r="M722" s="5"/>
      <c r="N722" s="11"/>
      <c r="O722" s="17"/>
      <c r="P722" s="17"/>
      <c r="Q722" s="17"/>
    </row>
    <row r="723" spans="1:17" s="1" customFormat="1" x14ac:dyDescent="0.25">
      <c r="A723" s="28"/>
      <c r="B723" s="29"/>
      <c r="C723" s="31"/>
      <c r="D723" s="31"/>
      <c r="E723" s="32"/>
      <c r="F723" s="5"/>
      <c r="G723" s="5"/>
      <c r="H723" s="5"/>
      <c r="I723" s="5"/>
      <c r="J723" s="5"/>
      <c r="K723" s="5"/>
      <c r="L723" s="5"/>
      <c r="M723" s="5"/>
      <c r="N723" s="11"/>
      <c r="O723" s="17"/>
      <c r="P723" s="17"/>
      <c r="Q723" s="17"/>
    </row>
    <row r="724" spans="1:17" s="1" customFormat="1" x14ac:dyDescent="0.25">
      <c r="A724" s="28"/>
      <c r="B724" s="29"/>
      <c r="C724" s="31"/>
      <c r="D724" s="31"/>
      <c r="E724" s="32"/>
      <c r="F724" s="5"/>
      <c r="G724" s="5"/>
      <c r="H724" s="5"/>
      <c r="I724" s="5"/>
      <c r="J724" s="5"/>
      <c r="K724" s="5"/>
      <c r="L724" s="5"/>
      <c r="M724" s="5"/>
      <c r="N724" s="11"/>
      <c r="O724" s="17"/>
      <c r="P724" s="17"/>
      <c r="Q724" s="17"/>
    </row>
    <row r="725" spans="1:17" s="1" customFormat="1" x14ac:dyDescent="0.25">
      <c r="A725" s="28"/>
      <c r="B725" s="29"/>
      <c r="C725" s="31"/>
      <c r="D725" s="31"/>
      <c r="E725" s="32"/>
      <c r="F725" s="5"/>
      <c r="G725" s="5"/>
      <c r="H725" s="5"/>
      <c r="I725" s="5"/>
      <c r="J725" s="5"/>
      <c r="K725" s="5"/>
      <c r="L725" s="5"/>
      <c r="M725" s="5"/>
      <c r="N725" s="11"/>
      <c r="O725" s="17"/>
      <c r="P725" s="17"/>
      <c r="Q725" s="17"/>
    </row>
    <row r="726" spans="1:17" s="1" customFormat="1" x14ac:dyDescent="0.25">
      <c r="A726" s="28"/>
      <c r="B726" s="29"/>
      <c r="C726" s="31"/>
      <c r="D726" s="31"/>
      <c r="E726" s="32"/>
      <c r="F726" s="5"/>
      <c r="G726" s="5"/>
      <c r="H726" s="5"/>
      <c r="I726" s="5"/>
      <c r="J726" s="5"/>
      <c r="K726" s="5"/>
      <c r="L726" s="5"/>
      <c r="M726" s="5"/>
      <c r="N726" s="11"/>
      <c r="O726" s="17"/>
      <c r="P726" s="17"/>
      <c r="Q726" s="17"/>
    </row>
    <row r="727" spans="1:17" s="1" customFormat="1" x14ac:dyDescent="0.25">
      <c r="A727" s="28"/>
      <c r="B727" s="29"/>
      <c r="C727" s="31"/>
      <c r="D727" s="31"/>
      <c r="E727" s="32"/>
      <c r="F727" s="5"/>
      <c r="G727" s="5"/>
      <c r="H727" s="5"/>
      <c r="I727" s="5"/>
      <c r="J727" s="5"/>
      <c r="K727" s="5"/>
      <c r="L727" s="5"/>
      <c r="M727" s="5"/>
      <c r="N727" s="11"/>
      <c r="O727" s="17"/>
      <c r="P727" s="17"/>
      <c r="Q727" s="17"/>
    </row>
    <row r="728" spans="1:17" s="1" customFormat="1" x14ac:dyDescent="0.25">
      <c r="A728" s="28"/>
      <c r="B728" s="29"/>
      <c r="C728" s="31"/>
      <c r="D728" s="31"/>
      <c r="E728" s="32"/>
      <c r="F728" s="5"/>
      <c r="G728" s="5"/>
      <c r="H728" s="5"/>
      <c r="I728" s="5"/>
      <c r="J728" s="5"/>
      <c r="K728" s="5"/>
      <c r="L728" s="5"/>
      <c r="M728" s="5"/>
      <c r="N728" s="11"/>
      <c r="O728" s="17"/>
      <c r="P728" s="17"/>
      <c r="Q728" s="17"/>
    </row>
    <row r="729" spans="1:17" s="1" customFormat="1" x14ac:dyDescent="0.25">
      <c r="A729" s="28"/>
      <c r="B729" s="29"/>
      <c r="C729" s="31"/>
      <c r="D729" s="31"/>
      <c r="E729" s="32"/>
      <c r="F729" s="5"/>
      <c r="G729" s="5"/>
      <c r="H729" s="5"/>
      <c r="I729" s="5"/>
      <c r="J729" s="5"/>
      <c r="K729" s="5"/>
      <c r="L729" s="5"/>
      <c r="M729" s="5"/>
      <c r="N729" s="11"/>
      <c r="O729" s="17"/>
      <c r="P729" s="17"/>
      <c r="Q729" s="17"/>
    </row>
    <row r="730" spans="1:17" s="1" customFormat="1" x14ac:dyDescent="0.25">
      <c r="A730" s="28"/>
      <c r="B730" s="29"/>
      <c r="C730" s="31"/>
      <c r="D730" s="31"/>
      <c r="E730" s="32"/>
      <c r="F730" s="5"/>
      <c r="G730" s="5"/>
      <c r="H730" s="5"/>
      <c r="I730" s="5"/>
      <c r="J730" s="5"/>
      <c r="K730" s="5"/>
      <c r="L730" s="5"/>
      <c r="M730" s="5"/>
      <c r="N730" s="11"/>
      <c r="O730" s="17"/>
      <c r="P730" s="17"/>
      <c r="Q730" s="17"/>
    </row>
    <row r="731" spans="1:17" s="1" customFormat="1" x14ac:dyDescent="0.25">
      <c r="A731" s="28"/>
      <c r="B731" s="29"/>
      <c r="C731" s="31"/>
      <c r="D731" s="31"/>
      <c r="E731" s="32"/>
      <c r="F731" s="5"/>
      <c r="G731" s="5"/>
      <c r="H731" s="5"/>
      <c r="I731" s="5"/>
      <c r="J731" s="5"/>
      <c r="K731" s="5"/>
      <c r="L731" s="5"/>
      <c r="M731" s="5"/>
      <c r="N731" s="11"/>
      <c r="O731" s="17"/>
      <c r="P731" s="17"/>
      <c r="Q731" s="17"/>
    </row>
    <row r="732" spans="1:17" s="1" customFormat="1" x14ac:dyDescent="0.25">
      <c r="A732" s="28"/>
      <c r="B732" s="29"/>
      <c r="C732" s="31"/>
      <c r="D732" s="31"/>
      <c r="E732" s="32"/>
      <c r="F732" s="5"/>
      <c r="G732" s="5"/>
      <c r="H732" s="5"/>
      <c r="I732" s="5"/>
      <c r="J732" s="5"/>
      <c r="K732" s="5"/>
      <c r="L732" s="5"/>
      <c r="M732" s="5"/>
      <c r="N732" s="11"/>
      <c r="O732" s="17"/>
      <c r="P732" s="17"/>
      <c r="Q732" s="17"/>
    </row>
    <row r="733" spans="1:17" s="1" customFormat="1" x14ac:dyDescent="0.25">
      <c r="A733" s="28"/>
      <c r="B733" s="29"/>
      <c r="C733" s="31"/>
      <c r="D733" s="31"/>
      <c r="E733" s="32"/>
      <c r="F733" s="5"/>
      <c r="G733" s="5"/>
      <c r="H733" s="5"/>
      <c r="I733" s="5"/>
      <c r="J733" s="5"/>
      <c r="K733" s="5"/>
      <c r="L733" s="5"/>
      <c r="M733" s="5"/>
      <c r="N733" s="11"/>
      <c r="O733" s="17"/>
      <c r="P733" s="17"/>
      <c r="Q733" s="17"/>
    </row>
    <row r="734" spans="1:17" s="1" customFormat="1" x14ac:dyDescent="0.25">
      <c r="A734" s="28"/>
      <c r="B734" s="29"/>
      <c r="C734" s="31"/>
      <c r="D734" s="31"/>
      <c r="E734" s="32"/>
      <c r="F734" s="5"/>
      <c r="G734" s="5"/>
      <c r="H734" s="5"/>
      <c r="I734" s="5"/>
      <c r="J734" s="5"/>
      <c r="K734" s="5"/>
      <c r="L734" s="5"/>
      <c r="M734" s="5"/>
      <c r="N734" s="11"/>
      <c r="O734" s="17"/>
      <c r="P734" s="17"/>
      <c r="Q734" s="17"/>
    </row>
    <row r="735" spans="1:17" s="1" customFormat="1" x14ac:dyDescent="0.25">
      <c r="A735" s="28"/>
      <c r="B735" s="29"/>
      <c r="C735" s="31"/>
      <c r="D735" s="31"/>
      <c r="E735" s="32"/>
      <c r="F735" s="5"/>
      <c r="G735" s="5"/>
      <c r="H735" s="5"/>
      <c r="I735" s="5"/>
      <c r="J735" s="5"/>
      <c r="K735" s="5"/>
      <c r="L735" s="5"/>
      <c r="M735" s="5"/>
      <c r="N735" s="11"/>
      <c r="O735" s="17"/>
      <c r="P735" s="17"/>
      <c r="Q735" s="17"/>
    </row>
    <row r="736" spans="1:17" s="1" customFormat="1" x14ac:dyDescent="0.25">
      <c r="A736" s="28"/>
      <c r="B736" s="29"/>
      <c r="C736" s="31"/>
      <c r="D736" s="31"/>
      <c r="E736" s="32"/>
      <c r="F736" s="5"/>
      <c r="G736" s="5"/>
      <c r="H736" s="5"/>
      <c r="I736" s="5"/>
      <c r="J736" s="5"/>
      <c r="K736" s="5"/>
      <c r="L736" s="5"/>
      <c r="M736" s="5"/>
      <c r="N736" s="11"/>
      <c r="O736" s="17"/>
      <c r="P736" s="17"/>
      <c r="Q736" s="17"/>
    </row>
    <row r="737" spans="1:30" s="1" customFormat="1" x14ac:dyDescent="0.25">
      <c r="A737" s="28"/>
      <c r="B737" s="29"/>
      <c r="C737" s="31"/>
      <c r="D737" s="31"/>
      <c r="E737" s="32"/>
      <c r="F737" s="5"/>
      <c r="G737" s="5"/>
      <c r="H737" s="5"/>
      <c r="I737" s="5"/>
      <c r="J737" s="5"/>
      <c r="K737" s="5"/>
      <c r="L737" s="5"/>
      <c r="M737" s="5"/>
      <c r="N737" s="11"/>
      <c r="O737" s="17"/>
      <c r="P737" s="17"/>
      <c r="Q737" s="17"/>
    </row>
    <row r="738" spans="1:30" s="1" customFormat="1" x14ac:dyDescent="0.25">
      <c r="A738" s="28"/>
      <c r="B738" s="29"/>
      <c r="C738" s="31"/>
      <c r="D738" s="31"/>
      <c r="E738" s="32"/>
      <c r="F738" s="5"/>
      <c r="G738" s="5"/>
      <c r="H738" s="5"/>
      <c r="I738" s="5"/>
      <c r="J738" s="5"/>
      <c r="K738" s="5"/>
      <c r="L738" s="5"/>
      <c r="M738" s="5"/>
      <c r="N738" s="11"/>
      <c r="O738" s="17"/>
      <c r="P738" s="17"/>
      <c r="Q738" s="17"/>
    </row>
    <row r="739" spans="1:30" s="1" customFormat="1" x14ac:dyDescent="0.25">
      <c r="A739" s="28"/>
      <c r="B739" s="29"/>
      <c r="C739" s="31"/>
      <c r="D739" s="31"/>
      <c r="E739" s="32"/>
      <c r="F739" s="5"/>
      <c r="G739" s="5"/>
      <c r="H739" s="5"/>
      <c r="I739" s="5"/>
      <c r="J739" s="5"/>
      <c r="K739" s="5"/>
      <c r="L739" s="5"/>
      <c r="M739" s="5"/>
      <c r="N739" s="11"/>
      <c r="O739" s="17"/>
      <c r="P739" s="17"/>
      <c r="Q739" s="17"/>
    </row>
    <row r="740" spans="1:30" s="1" customFormat="1" x14ac:dyDescent="0.25">
      <c r="A740" s="28"/>
      <c r="B740" s="29"/>
      <c r="C740" s="31"/>
      <c r="D740" s="31"/>
      <c r="E740" s="32"/>
      <c r="F740" s="5"/>
      <c r="G740" s="5"/>
      <c r="H740" s="5"/>
      <c r="I740" s="5"/>
      <c r="J740" s="5"/>
      <c r="K740" s="5"/>
      <c r="L740" s="5"/>
      <c r="M740" s="5"/>
      <c r="N740" s="11"/>
      <c r="O740" s="17"/>
      <c r="P740" s="17"/>
      <c r="Q740" s="17"/>
    </row>
    <row r="741" spans="1:30" s="1" customFormat="1" x14ac:dyDescent="0.25">
      <c r="A741" s="28"/>
      <c r="B741" s="29"/>
      <c r="C741" s="31"/>
      <c r="D741" s="31"/>
      <c r="E741" s="32"/>
      <c r="F741" s="5"/>
      <c r="G741" s="5"/>
      <c r="H741" s="5"/>
      <c r="I741" s="5"/>
      <c r="J741" s="5"/>
      <c r="K741" s="5"/>
      <c r="L741" s="5"/>
      <c r="M741" s="5"/>
      <c r="N741" s="11"/>
      <c r="O741" s="17"/>
      <c r="P741" s="17"/>
      <c r="Q741" s="17"/>
    </row>
    <row r="742" spans="1:30" s="1" customFormat="1" x14ac:dyDescent="0.25">
      <c r="A742" s="28"/>
      <c r="B742" s="29"/>
      <c r="C742" s="31"/>
      <c r="D742" s="31"/>
      <c r="E742" s="32"/>
      <c r="F742" s="5"/>
      <c r="G742" s="5"/>
      <c r="H742" s="5"/>
      <c r="I742" s="5"/>
      <c r="J742" s="5"/>
      <c r="K742" s="5"/>
      <c r="L742" s="5"/>
      <c r="M742" s="5"/>
      <c r="N742" s="11"/>
      <c r="O742" s="17"/>
      <c r="P742" s="17"/>
      <c r="Q742" s="17"/>
    </row>
    <row r="743" spans="1:30" s="1" customFormat="1" x14ac:dyDescent="0.25">
      <c r="A743" s="28"/>
      <c r="B743" s="29"/>
      <c r="C743" s="31"/>
      <c r="D743" s="31"/>
      <c r="E743" s="32"/>
      <c r="F743" s="5"/>
      <c r="G743" s="5"/>
      <c r="H743" s="5"/>
      <c r="I743" s="5"/>
      <c r="J743" s="5"/>
      <c r="K743" s="5"/>
      <c r="L743" s="5"/>
      <c r="M743" s="5"/>
      <c r="N743" s="11"/>
      <c r="O743" s="17"/>
      <c r="P743" s="17"/>
      <c r="Q743" s="17"/>
    </row>
    <row r="744" spans="1:30" s="1" customFormat="1" x14ac:dyDescent="0.25">
      <c r="A744" s="28"/>
      <c r="B744" s="29"/>
      <c r="C744" s="31"/>
      <c r="D744" s="31"/>
      <c r="E744" s="32"/>
      <c r="F744" s="5"/>
      <c r="G744" s="5"/>
      <c r="H744" s="5"/>
      <c r="I744" s="5"/>
      <c r="J744" s="5"/>
      <c r="K744" s="5"/>
      <c r="L744" s="5"/>
      <c r="M744" s="5"/>
      <c r="N744" s="11"/>
      <c r="O744" s="17"/>
      <c r="P744" s="17"/>
      <c r="Q744" s="17"/>
    </row>
    <row r="745" spans="1:30" s="1" customFormat="1" x14ac:dyDescent="0.25">
      <c r="A745" s="28"/>
      <c r="B745" s="29"/>
      <c r="C745" s="31"/>
      <c r="D745" s="31"/>
      <c r="E745" s="57"/>
      <c r="F745" s="16"/>
      <c r="G745" s="16"/>
      <c r="H745" s="16"/>
      <c r="I745" s="16"/>
      <c r="J745" s="16"/>
      <c r="K745" s="16"/>
      <c r="L745" s="16"/>
      <c r="M745" s="16"/>
      <c r="N745" s="12"/>
      <c r="O745" s="17"/>
      <c r="P745" s="17"/>
      <c r="Q745" s="17"/>
    </row>
    <row r="746" spans="1:30" s="1" customFormat="1" x14ac:dyDescent="0.25">
      <c r="A746" s="28"/>
      <c r="B746" s="50"/>
      <c r="C746" s="55"/>
      <c r="D746" s="55"/>
      <c r="E746" s="57"/>
      <c r="F746" s="16"/>
      <c r="G746" s="16"/>
      <c r="H746" s="16"/>
      <c r="I746" s="16"/>
      <c r="J746" s="16"/>
      <c r="K746" s="16"/>
      <c r="L746" s="16"/>
      <c r="M746" s="16"/>
      <c r="N746" s="12"/>
      <c r="O746" s="17"/>
      <c r="P746" s="17"/>
      <c r="Q746" s="17"/>
    </row>
    <row r="747" spans="1:30" s="1" customFormat="1" x14ac:dyDescent="0.25">
      <c r="A747" s="28"/>
      <c r="B747" s="50"/>
      <c r="C747" s="55"/>
      <c r="D747" s="55"/>
      <c r="E747" s="57"/>
      <c r="F747" s="16"/>
      <c r="G747" s="16"/>
      <c r="H747" s="16"/>
      <c r="I747" s="16"/>
      <c r="J747" s="16"/>
      <c r="K747" s="16"/>
      <c r="L747" s="16"/>
      <c r="M747" s="16"/>
      <c r="N747" s="12"/>
      <c r="O747" s="17"/>
      <c r="P747" s="17"/>
      <c r="Q747" s="17"/>
    </row>
    <row r="748" spans="1:30" x14ac:dyDescent="0.25">
      <c r="B748" s="50"/>
      <c r="O748" s="17"/>
      <c r="P748" s="17"/>
      <c r="Q748" s="17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x14ac:dyDescent="0.25">
      <c r="B749" s="50"/>
      <c r="O749" s="17"/>
      <c r="P749" s="17"/>
      <c r="Q749" s="17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x14ac:dyDescent="0.25">
      <c r="B750" s="50"/>
      <c r="O750" s="17"/>
      <c r="P750" s="17"/>
      <c r="Q750" s="17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x14ac:dyDescent="0.25">
      <c r="B751" s="50"/>
    </row>
    <row r="752" spans="1:30" x14ac:dyDescent="0.25">
      <c r="B752" s="50"/>
    </row>
    <row r="753" spans="2:2" x14ac:dyDescent="0.25">
      <c r="B753" s="50"/>
    </row>
    <row r="754" spans="2:2" x14ac:dyDescent="0.25">
      <c r="B754" s="50"/>
    </row>
    <row r="755" spans="2:2" x14ac:dyDescent="0.25">
      <c r="B755" s="50"/>
    </row>
    <row r="756" spans="2:2" x14ac:dyDescent="0.25">
      <c r="B756" s="50"/>
    </row>
    <row r="757" spans="2:2" x14ac:dyDescent="0.25">
      <c r="B757" s="50"/>
    </row>
    <row r="758" spans="2:2" x14ac:dyDescent="0.25">
      <c r="B758" s="50"/>
    </row>
    <row r="759" spans="2:2" x14ac:dyDescent="0.25">
      <c r="B759" s="50"/>
    </row>
    <row r="760" spans="2:2" x14ac:dyDescent="0.25">
      <c r="B760" s="50"/>
    </row>
  </sheetData>
  <mergeCells count="16">
    <mergeCell ref="B3:N3"/>
    <mergeCell ref="O19:Q19"/>
    <mergeCell ref="O23:Q23"/>
    <mergeCell ref="B2:N2"/>
    <mergeCell ref="I428:J428"/>
    <mergeCell ref="D416:F416"/>
    <mergeCell ref="F5:J5"/>
    <mergeCell ref="B4:N4"/>
    <mergeCell ref="B5:B6"/>
    <mergeCell ref="C5:C6"/>
    <mergeCell ref="D5:D6"/>
    <mergeCell ref="E5:E6"/>
    <mergeCell ref="K5:M5"/>
    <mergeCell ref="B400:N400"/>
    <mergeCell ref="B398:N398"/>
    <mergeCell ref="B402:N402"/>
  </mergeCells>
  <pageMargins left="0.82677165354330717" right="0.39370078740157483" top="1.1417322834645669" bottom="0.74803149606299213" header="0.31496062992125984" footer="0.31496062992125984"/>
  <pageSetup paperSize="9" scale="59" fitToHeight="0" orientation="landscape" r:id="rId1"/>
  <ignoredErrors>
    <ignoredError sqref="L8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 ремонт оборуд ФГИС СЭМПЛ</vt:lpstr>
      <vt:lpstr>'НМЦК ремонт оборуд ФГИС СЭМПЛ'!Область_печати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Kseniya</cp:lastModifiedBy>
  <cp:lastPrinted>2026-06-22T02:15:35Z</cp:lastPrinted>
  <dcterms:created xsi:type="dcterms:W3CDTF">2014-04-01T09:50:37Z</dcterms:created>
  <dcterms:modified xsi:type="dcterms:W3CDTF">2026-06-22T02:15:40Z</dcterms:modified>
</cp:coreProperties>
</file>