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120" yWindow="3120" windowWidth="28800" windowHeight="15345"/>
  </bookViews>
  <sheets>
    <sheet name="Итоговый расчет" sheetId="1" r:id="rId1"/>
    <sheet name="Анализ рынка" sheetId="5" r:id="rId2"/>
    <sheet name="Расчет средневзвешенной цены" sheetId="4" r:id="rId3"/>
  </sheets>
  <calcPr calcId="152511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L9" i="5" l="1"/>
  <c r="L6" i="5"/>
</calcChain>
</file>

<file path=xl/sharedStrings.xml><?xml version="1.0" encoding="utf-8"?>
<sst xmlns="http://schemas.openxmlformats.org/spreadsheetml/2006/main" count="81" uniqueCount="55">
  <si>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</si>
  <si>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</si>
  <si>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</si>
  <si>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</si>
  <si>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</si>
  <si>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</si>
  <si>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</si>
  <si>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</si>
  <si>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</si>
  <si>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</si>
  <si>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</si>
  <si>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</si>
  <si>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</si>
  <si>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</si>
  <si>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</si>
  <si>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</si>
  <si>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</si>
  <si>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</si>
  <si>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</si>
  <si>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</si>
  <si>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</si>
  <si>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</si>
  <si>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</si>
  <si>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</si>
  <si>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</si>
  <si>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</si>
  <si>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</si>
  <si>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</si>
  <si>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</si>
  <si>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</si>
  <si>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</si>
  <si>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</si>
  <si>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</si>
  <si>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</si>
  <si>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</si>
  <si>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</si>
  <si>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</si>
  <si>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</si>
  <si>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КАЛИЯ ХЛОРИД+МАГНИЯ ХЛОРИД+НАТРИЯ АЦЕТАТ+НАТРИЯ ГЛЮКОНАТ+НАТРИЯ ХЛОРИД, РАСТВОР ДЛЯ ИНФУЗИЙ, 0.37 мг+0.3 мг+3.68 мг+5.02 мг+5.26 мг/мл</t>
  </si>
  <si>
    <t>21.20.10.134-000032-1-00048-0000000000000</t>
  </si>
  <si>
    <t>миллилитр</t>
  </si>
  <si>
    <t>нет</t>
  </si>
  <si>
    <t>19.05.2026</t>
  </si>
  <si>
    <t>ВХ № 44-26-05-441/3 от 14.05.26</t>
  </si>
  <si>
    <t>0,34</t>
  </si>
  <si>
    <t>ВХ № 44-26-05-441/2 от 19.05.26</t>
  </si>
  <si>
    <t>ВХ № 44-26-05-441/1 от 19.05.26</t>
  </si>
  <si>
    <t>0,35</t>
  </si>
  <si>
    <t>Прямой договор № 25/01-007</t>
  </si>
  <si>
    <t>220,00 / упаковка</t>
  </si>
  <si>
    <t>0,4</t>
  </si>
  <si>
    <t>Цена за упак с ндс и опт.надбавкой для расчета, руб.</t>
  </si>
  <si>
    <t>кол-во, упак</t>
  </si>
  <si>
    <t>сумма с ндс и опт.надбавкой, руб.</t>
  </si>
  <si>
    <t>Ионоплазм, раствор для инфузий, 500мл №1, бутылка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</si>
</sst>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6" formatCode="#,##0.00#########"/>
  </numFmts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165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shrinkToFit="1"/>
    </xf>
    <xf numFmtId="166" fontId="7" fillId="0" borderId="5" xfId="0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166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6"/>
  <sheetViews>
    <sheetView tabSelected="1" view="pageBreakPreview" zoomScaleNormal="100" zoomScaleSheetLayoutView="100" workbookViewId="0">
      <selection activeCell="C7" sqref="C7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1" width="16.140625" style="2" customWidth="1"/>
    <col min="12" max="12" width="12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</row>
    <row r="2" spans="1:255" ht="54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255" ht="123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255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36</v>
      </c>
      <c r="N6" s="7" t="s">
        <v>14</v>
      </c>
      <c r="IT6" s="3"/>
      <c r="IU6" s="3"/>
    </row>
    <row r="7" spans="1:255" ht="101.1" customHeight="1" x14ac:dyDescent="0.25">
      <c r="A7" s="8" t="s">
        <v>37</v>
      </c>
      <c r="B7" s="9" t="s">
        <v>38</v>
      </c>
      <c r="C7" s="9" t="s">
        <v>39</v>
      </c>
      <c r="D7" s="8" t="s">
        <v>40</v>
      </c>
      <c r="E7" s="8"/>
      <c r="F7" s="8">
        <v>0.34</v>
      </c>
      <c r="G7" s="5" t="s">
        <v>41</v>
      </c>
      <c r="H7" s="5">
        <v>0.4</v>
      </c>
      <c r="I7" s="10">
        <v>0.34</v>
      </c>
      <c r="J7" s="8">
        <v>0</v>
      </c>
      <c r="K7" s="8">
        <v>10</v>
      </c>
      <c r="L7" s="8">
        <v>0.37</v>
      </c>
      <c r="M7" s="8">
        <v>1008000</v>
      </c>
      <c r="N7" s="8">
        <v>372960</v>
      </c>
      <c r="IT7" s="3"/>
      <c r="IU7" s="3"/>
    </row>
    <row r="8" spans="1:255" ht="15.75" x14ac:dyDescent="0.25">
      <c r="A8" s="8" t="s">
        <v>16</v>
      </c>
      <c r="B8" s="28">
        <v>372960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11"/>
      <c r="IT8" s="3"/>
      <c r="IU8" s="3"/>
    </row>
    <row r="9" spans="1:255" ht="15.75" x14ac:dyDescent="0.25">
      <c r="P9" s="12"/>
    </row>
    <row r="10" spans="1:255" ht="15.75" x14ac:dyDescent="0.25">
      <c r="P10" s="12"/>
    </row>
    <row r="11" spans="1:25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 x14ac:dyDescent="0.25">
      <c r="B12" s="14" t="s">
        <v>17</v>
      </c>
      <c r="C12" s="14"/>
      <c r="D12" s="2" t="s">
        <v>42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 x14ac:dyDescent="0.25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 x14ac:dyDescent="0.25">
      <c r="A15" s="13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</sheetData>
  <mergeCells count="4">
    <mergeCell ref="A1:N1"/>
    <mergeCell ref="A2:N2"/>
    <mergeCell ref="A3:N4"/>
    <mergeCell ref="B8:N8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60" zoomScaleNormal="100" workbookViewId="0">
      <selection activeCell="C6" sqref="C6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  <col min="11" max="11" width="11.28515625" customWidth="1"/>
    <col min="12" max="12" width="15.140625" customWidth="1"/>
  </cols>
  <sheetData>
    <row r="1" spans="1:12" x14ac:dyDescent="0.25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12" ht="90" customHeight="1" x14ac:dyDescent="0.25">
      <c r="A2" s="37" t="s">
        <v>19</v>
      </c>
      <c r="B2" s="37"/>
      <c r="C2" s="37"/>
      <c r="D2" s="37"/>
      <c r="E2" s="37"/>
      <c r="F2" s="37"/>
      <c r="G2" s="37"/>
      <c r="H2" s="37"/>
      <c r="I2" s="37"/>
    </row>
    <row r="3" spans="1:12" x14ac:dyDescent="0.25">
      <c r="A3" s="15" t="s">
        <v>20</v>
      </c>
      <c r="B3" s="16"/>
      <c r="C3" s="15"/>
      <c r="D3" s="15"/>
      <c r="E3" s="15"/>
      <c r="F3" s="15"/>
      <c r="G3" s="15"/>
      <c r="H3" s="15"/>
      <c r="I3" s="17"/>
    </row>
    <row r="4" spans="1:12" ht="105" customHeight="1" x14ac:dyDescent="0.25">
      <c r="A4" s="34" t="s">
        <v>2</v>
      </c>
      <c r="B4" s="34" t="s">
        <v>3</v>
      </c>
      <c r="C4" s="34" t="s">
        <v>21</v>
      </c>
      <c r="D4" s="34" t="s">
        <v>22</v>
      </c>
      <c r="E4" s="34" t="s">
        <v>23</v>
      </c>
      <c r="F4" s="34" t="s">
        <v>24</v>
      </c>
      <c r="G4" s="34" t="s">
        <v>25</v>
      </c>
      <c r="H4" s="34" t="s">
        <v>26</v>
      </c>
      <c r="I4" s="34" t="s">
        <v>27</v>
      </c>
      <c r="J4" s="42" t="s">
        <v>51</v>
      </c>
      <c r="K4" s="42" t="s">
        <v>52</v>
      </c>
      <c r="L4" s="42" t="s">
        <v>53</v>
      </c>
    </row>
    <row r="5" spans="1:12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01.1" customHeight="1" x14ac:dyDescent="0.25">
      <c r="A6" s="32" t="s">
        <v>37</v>
      </c>
      <c r="B6" s="19" t="s">
        <v>38</v>
      </c>
      <c r="C6" s="24" t="s">
        <v>54</v>
      </c>
      <c r="D6" s="20" t="s">
        <v>43</v>
      </c>
      <c r="E6" s="19">
        <v>187.44</v>
      </c>
      <c r="F6" s="19">
        <v>500</v>
      </c>
      <c r="G6" s="19" t="s">
        <v>44</v>
      </c>
      <c r="H6" s="32">
        <v>2.08</v>
      </c>
      <c r="I6" s="33">
        <v>0.34</v>
      </c>
      <c r="J6" s="33">
        <v>187.44</v>
      </c>
      <c r="K6" s="33">
        <v>2016</v>
      </c>
      <c r="L6" s="33">
        <f>J6*K6</f>
        <v>377879.03999999998</v>
      </c>
    </row>
    <row r="7" spans="1:12" ht="101.1" customHeight="1" x14ac:dyDescent="0.25">
      <c r="A7" s="32" t="s">
        <v>15</v>
      </c>
      <c r="B7" s="19" t="s">
        <v>38</v>
      </c>
      <c r="C7" s="24" t="s">
        <v>54</v>
      </c>
      <c r="D7" s="20" t="s">
        <v>45</v>
      </c>
      <c r="E7" s="19">
        <v>189</v>
      </c>
      <c r="F7" s="19">
        <v>500</v>
      </c>
      <c r="G7" s="19" t="s">
        <v>44</v>
      </c>
      <c r="H7" s="32" t="s">
        <v>28</v>
      </c>
      <c r="I7" s="33" t="s">
        <v>29</v>
      </c>
      <c r="J7" s="33" t="s">
        <v>29</v>
      </c>
      <c r="K7" s="33" t="s">
        <v>29</v>
      </c>
      <c r="L7" s="33" t="s">
        <v>29</v>
      </c>
    </row>
    <row r="8" spans="1:12" ht="101.1" customHeight="1" x14ac:dyDescent="0.25">
      <c r="A8" s="32" t="s">
        <v>15</v>
      </c>
      <c r="B8" s="19" t="s">
        <v>38</v>
      </c>
      <c r="C8" s="24" t="s">
        <v>54</v>
      </c>
      <c r="D8" s="20" t="s">
        <v>46</v>
      </c>
      <c r="E8" s="19">
        <v>190.52</v>
      </c>
      <c r="F8" s="19">
        <v>500</v>
      </c>
      <c r="G8" s="19" t="s">
        <v>47</v>
      </c>
      <c r="H8" s="32" t="s">
        <v>28</v>
      </c>
      <c r="I8" s="33" t="s">
        <v>29</v>
      </c>
      <c r="J8" s="33" t="s">
        <v>29</v>
      </c>
      <c r="K8" s="33" t="s">
        <v>29</v>
      </c>
      <c r="L8" s="33" t="s">
        <v>29</v>
      </c>
    </row>
    <row r="9" spans="1:12" ht="18.75" x14ac:dyDescent="0.3">
      <c r="A9" s="17"/>
      <c r="B9" s="15"/>
      <c r="C9" s="15"/>
      <c r="D9" s="15"/>
      <c r="E9" s="15"/>
      <c r="F9" s="15"/>
      <c r="G9" s="15"/>
      <c r="H9" s="15"/>
      <c r="I9" s="15"/>
      <c r="L9" s="43">
        <f>L6</f>
        <v>377879.03999999998</v>
      </c>
    </row>
    <row r="10" spans="1:12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12" x14ac:dyDescent="0.25">
      <c r="A11" s="31"/>
      <c r="B11" s="31"/>
      <c r="C11" s="31"/>
      <c r="D11" s="31"/>
      <c r="E11" s="31"/>
      <c r="F11" s="31"/>
      <c r="G11" s="31"/>
      <c r="H11" s="31"/>
      <c r="I11" s="31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2">
    <mergeCell ref="L4:L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0:I10"/>
    <mergeCell ref="A11:I11"/>
    <mergeCell ref="A6:A8"/>
    <mergeCell ref="H6:H8"/>
    <mergeCell ref="L6:L8"/>
    <mergeCell ref="I6:I8"/>
    <mergeCell ref="J6:J8"/>
    <mergeCell ref="K6:K8"/>
  </mergeCells>
  <pageMargins left="0.39370078740157483" right="0.39370078740157483" top="0.39370078740157483" bottom="0.39370078740157483" header="0" footer="0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36" t="s">
        <v>30</v>
      </c>
      <c r="B1" s="36"/>
      <c r="C1" s="36"/>
      <c r="D1" s="36"/>
      <c r="E1" s="36"/>
      <c r="F1" s="36"/>
      <c r="G1" s="36"/>
      <c r="H1" s="36"/>
      <c r="I1" s="36"/>
    </row>
    <row r="2" spans="1:9" ht="75" customHeight="1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</row>
    <row r="3" spans="1:9" ht="103.5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2</v>
      </c>
      <c r="B5" s="21" t="s">
        <v>3</v>
      </c>
      <c r="C5" s="21" t="s">
        <v>32</v>
      </c>
      <c r="D5" s="21" t="s">
        <v>33</v>
      </c>
      <c r="E5" s="21" t="s">
        <v>24</v>
      </c>
      <c r="F5" s="23" t="s">
        <v>34</v>
      </c>
      <c r="G5" s="23" t="s">
        <v>11</v>
      </c>
      <c r="H5" s="23" t="s">
        <v>12</v>
      </c>
      <c r="I5" s="21" t="s">
        <v>35</v>
      </c>
    </row>
    <row r="6" spans="1:9" ht="101.1" customHeight="1" x14ac:dyDescent="0.25">
      <c r="A6" s="40" t="s">
        <v>37</v>
      </c>
      <c r="B6" s="19" t="s">
        <v>38</v>
      </c>
      <c r="C6" s="20" t="s">
        <v>48</v>
      </c>
      <c r="D6" s="19" t="s">
        <v>49</v>
      </c>
      <c r="E6" s="19">
        <v>500</v>
      </c>
      <c r="F6" s="19" t="s">
        <v>50</v>
      </c>
      <c r="G6" s="19">
        <v>0</v>
      </c>
      <c r="H6" s="19">
        <v>10</v>
      </c>
      <c r="I6" s="41">
        <v>0.4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Итоговый расчет</vt:lpstr>
      <vt:lpstr>Анализ рынка</vt:lpstr>
      <vt:lpstr>Расчет средневзвешенной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2026-05-20T05:55:46Z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