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kovaea\Documents\2026г\Березка 2026г\Запчасти к авто\"/>
    </mc:Choice>
  </mc:AlternateContent>
  <xr:revisionPtr revIDLastSave="0" documentId="8_{159C82FB-BB63-4035-91EC-C2AB47A8FA3B}" xr6:coauthVersionLast="47" xr6:coauthVersionMax="47" xr10:uidLastSave="{00000000-0000-0000-0000-000000000000}"/>
  <bookViews>
    <workbookView xWindow="-108" yWindow="-108" windowWidth="23256" windowHeight="12576" xr2:uid="{E00765AA-0E72-4BC0-8A4B-B66D73D9A37D}"/>
  </bookViews>
  <sheets>
    <sheet name="НМЦК" sheetId="4" r:id="rId1"/>
  </sheets>
  <calcPr calcId="181029"/>
</workbook>
</file>

<file path=xl/calcChain.xml><?xml version="1.0" encoding="utf-8"?>
<calcChain xmlns="http://schemas.openxmlformats.org/spreadsheetml/2006/main">
  <c r="K16" i="4" l="1"/>
  <c r="K17" i="4"/>
  <c r="K18" i="4"/>
  <c r="K19" i="4"/>
  <c r="K20" i="4"/>
  <c r="N16" i="4"/>
  <c r="N17" i="4"/>
  <c r="N18" i="4"/>
  <c r="N19" i="4"/>
  <c r="N20" i="4"/>
  <c r="L16" i="4"/>
  <c r="M16" i="4" s="1"/>
  <c r="L17" i="4"/>
  <c r="M17" i="4" s="1"/>
  <c r="L18" i="4"/>
  <c r="M18" i="4" s="1"/>
  <c r="L19" i="4"/>
  <c r="M19" i="4" s="1"/>
  <c r="L20" i="4"/>
  <c r="M20" i="4" s="1"/>
  <c r="J16" i="4"/>
  <c r="J17" i="4"/>
  <c r="J18" i="4"/>
  <c r="J19" i="4"/>
  <c r="J20" i="4"/>
  <c r="H16" i="4"/>
  <c r="H17" i="4"/>
  <c r="H18" i="4"/>
  <c r="H19" i="4"/>
  <c r="H20" i="4"/>
  <c r="F16" i="4"/>
  <c r="F17" i="4"/>
  <c r="F18" i="4"/>
  <c r="F19" i="4"/>
  <c r="F20" i="4"/>
  <c r="F15" i="4"/>
  <c r="F21" i="4"/>
  <c r="H15" i="4"/>
  <c r="H21" i="4"/>
  <c r="J15" i="4"/>
  <c r="J21" i="4"/>
  <c r="K15" i="4"/>
  <c r="N15" i="4"/>
  <c r="N21" i="4"/>
  <c r="L15" i="4"/>
  <c r="M15" i="4" s="1"/>
  <c r="A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13" authorId="0" shapeId="0" xr:uid="{8EAE2388-DB88-45F8-91F0-633C74C2F0C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 более 33</t>
        </r>
      </text>
    </comment>
  </commentList>
</comments>
</file>

<file path=xl/sharedStrings.xml><?xml version="1.0" encoding="utf-8"?>
<sst xmlns="http://schemas.openxmlformats.org/spreadsheetml/2006/main" count="36" uniqueCount="30">
  <si>
    <t>Кол-во</t>
  </si>
  <si>
    <t>Определение начальной максимальной цены контракта</t>
  </si>
  <si>
    <t>Используемый метод определения начальной максимальной цены контракта: Метод сопоставимых рыночных цен (анализ рынка).</t>
  </si>
  <si>
    <t>Расчет начальной максимальной цены контракта</t>
  </si>
  <si>
    <t>Цена ед., руб.</t>
  </si>
  <si>
    <t>Цена контракта, руб.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</si>
  <si>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</si>
  <si>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</si>
  <si>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</si>
  <si>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Цi - цена единицы товара, работы, услуги, представленная в источнике с номером i.</t>
  </si>
  <si>
    <t>где:</t>
  </si>
  <si>
    <t xml:space="preserve">Q средне квадратичное отклонение </t>
  </si>
  <si>
    <t>V коэффициент вариации</t>
  </si>
  <si>
    <t>Поставщик 1</t>
  </si>
  <si>
    <t xml:space="preserve">Поставщик 2 </t>
  </si>
  <si>
    <t xml:space="preserve">Поставщик 3 </t>
  </si>
  <si>
    <t>Наименование</t>
  </si>
  <si>
    <t>&lt;Ц&gt;, руб.</t>
  </si>
  <si>
    <t>ед. изм.</t>
  </si>
  <si>
    <t>№ пп</t>
  </si>
  <si>
    <t>НМЦК, руб</t>
  </si>
  <si>
    <t>В  соответствии с объемами выделенных финансовых средств, с целью сокращения расходов и недопущения превышения лимитов по соответствующей статье расходов при использовании метода сопоставимых рыночных цен заказчик осуществляет закупку по наименьшей цене.</t>
  </si>
  <si>
    <t>шт</t>
  </si>
  <si>
    <t>л</t>
  </si>
  <si>
    <t>На поставку запасных частей и масла моторного для автомашины LADA VESTA</t>
  </si>
  <si>
    <t>Масло моторное</t>
  </si>
  <si>
    <t>Фильтр салонный</t>
  </si>
  <si>
    <t>Фильтр воздушный</t>
  </si>
  <si>
    <t>Принято при определении НМЦК  – 8410,00 (Восемь тысяч четыреста десять) рублей 00 копеек.</t>
  </si>
  <si>
    <t>Фильтр масленый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</si>
</sst>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_р_.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Protection="1"/>
    <xf numFmtId="0" fontId="0" fillId="0" borderId="0" xfId="0" applyFont="1" applyBorder="1" applyProtection="1"/>
    <xf numFmtId="0" fontId="0" fillId="0" borderId="0" xfId="0" applyFont="1" applyProtection="1"/>
    <xf numFmtId="0" fontId="0" fillId="0" borderId="0" xfId="0" applyProtection="1"/>
    <xf numFmtId="2" fontId="3" fillId="0" borderId="1" xfId="0" applyNumberFormat="1" applyFont="1" applyBorder="1" applyAlignment="1" applyProtection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166" fontId="3" fillId="0" borderId="1" xfId="0" applyNumberFormat="1" applyFont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Continuous"/>
    </xf>
    <xf numFmtId="0" fontId="6" fillId="0" borderId="0" xfId="0" applyFont="1" applyAlignment="1" applyProtection="1">
      <alignment horizontal="centerContinuous"/>
    </xf>
    <xf numFmtId="0" fontId="5" fillId="0" borderId="0" xfId="0" applyFont="1" applyAlignment="1" applyProtection="1">
      <alignment horizontal="centerContinuous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Protection="1"/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Continuous" wrapText="1"/>
    </xf>
    <xf numFmtId="0" fontId="11" fillId="0" borderId="0" xfId="0" applyFont="1" applyAlignment="1">
      <alignment horizontal="justify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0" fillId="0" borderId="0" xfId="0" applyFont="1" applyAlignment="1">
      <alignment horizontal="justify"/>
    </xf>
    <xf numFmtId="0" fontId="0" fillId="0" borderId="0" xfId="0" applyAlignment="1"/>
    <xf numFmtId="0" fontId="11" fillId="0" borderId="0" xfId="0" applyFont="1" applyAlignment="1">
      <alignment horizontal="justify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236220</xdr:colOff>
      <xdr:row>4</xdr:row>
      <xdr:rowOff>91440</xdr:rowOff>
    </xdr:from>
    <xdr:to>
      <xdr:col>7</xdr:col>
      <xdr:colOff>160020</xdr:colOff>
      <xdr:row>8</xdr:row>
      <xdr:rowOff>68580</xdr:rowOff>
    </xdr:to>
    <xdr:pic>
      <xdr:nvPicPr>
        <xdr:cNvPr id="1026" name="Рисунок 1">
          <a:extLst>
            <a:ext uri="{FF2B5EF4-FFF2-40B4-BE49-F238E27FC236}">
              <a16:creationId xmlns:a16="http://schemas.microsoft.com/office/drawing/2014/main" id="{0944BBEA-CCA1-F295-CB79-99AC17588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807720"/>
          <a:ext cx="176784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38C40-3F3C-4C02-9DA4-C0AEBB448A5B}">
  <sheetPr>
    <pageSetUpPr fitToPage="1"/>
  </sheetPr>
  <dimension ref="A1:W222"/>
  <sheetViews>
    <sheetView tabSelected="1" topLeftCell="A13" zoomScale="115" zoomScaleNormal="115" workbookViewId="0">
      <selection activeCell="C16" sqref="C16"/>
    </sheetView>
  </sheetViews>
  <sheetFormatPr defaultColWidth="9.109375" defaultRowHeight="14.4" x14ac:dyDescent="0.3"/>
  <cols>
    <col min="1" max="1" width="3" style="4" customWidth="1"/>
    <col min="2" max="2" width="40.5546875" style="1" customWidth="1"/>
    <col min="3" max="3" width="7.33203125" style="1" customWidth="1"/>
    <col min="4" max="4" width="5.109375" style="1" customWidth="1"/>
    <col min="5" max="5" width="8.44140625" style="1" bestFit="1" customWidth="1"/>
    <col min="6" max="6" width="10" style="1" bestFit="1" customWidth="1"/>
    <col min="7" max="7" width="8.44140625" style="1" bestFit="1" customWidth="1"/>
    <col min="8" max="8" width="10" style="1" bestFit="1" customWidth="1"/>
    <col min="9" max="9" width="8.44140625" style="1" bestFit="1" customWidth="1"/>
    <col min="10" max="10" width="10" style="1" bestFit="1" customWidth="1"/>
    <col min="11" max="12" width="8.109375" style="1" customWidth="1"/>
    <col min="13" max="13" width="8.44140625" style="1" customWidth="1"/>
    <col min="14" max="14" width="12" style="1" bestFit="1" customWidth="1"/>
    <col min="15" max="16384" width="9.109375" style="4"/>
  </cols>
  <sheetData>
    <row r="1" spans="1:21" ht="6" customHeight="1" x14ac:dyDescent="0.3"/>
    <row r="2" spans="1:21" ht="18" x14ac:dyDescent="0.35">
      <c r="B2" s="16" t="s">
        <v>1</v>
      </c>
      <c r="C2" s="14"/>
      <c r="D2" s="14"/>
      <c r="E2" s="15"/>
      <c r="F2" s="14"/>
      <c r="G2" s="14"/>
      <c r="H2" s="14"/>
      <c r="I2" s="14"/>
      <c r="J2" s="14"/>
      <c r="K2" s="14"/>
      <c r="L2" s="14"/>
      <c r="M2" s="14"/>
      <c r="N2" s="14"/>
    </row>
    <row r="3" spans="1:21" ht="18" x14ac:dyDescent="0.35">
      <c r="B3" s="23" t="s">
        <v>24</v>
      </c>
      <c r="C3" s="14"/>
      <c r="D3" s="14"/>
      <c r="E3" s="15"/>
      <c r="F3" s="14"/>
      <c r="G3" s="14"/>
      <c r="H3" s="14"/>
      <c r="I3" s="14"/>
      <c r="J3" s="14"/>
      <c r="K3" s="14"/>
      <c r="L3" s="14"/>
      <c r="M3" s="14"/>
      <c r="N3" s="14"/>
    </row>
    <row r="4" spans="1:21" x14ac:dyDescent="0.3">
      <c r="B4" s="14" t="s">
        <v>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21" ht="18" x14ac:dyDescent="0.35">
      <c r="B5" s="16"/>
      <c r="C5" s="14"/>
      <c r="D5" s="14"/>
      <c r="E5" s="15"/>
      <c r="F5" s="14"/>
      <c r="G5" s="14"/>
      <c r="H5" s="14"/>
      <c r="I5" s="14"/>
      <c r="J5" s="14"/>
      <c r="K5" s="14"/>
      <c r="L5" s="14"/>
      <c r="M5" s="14"/>
      <c r="N5" s="14"/>
    </row>
    <row r="6" spans="1:21" ht="18" x14ac:dyDescent="0.35">
      <c r="B6" s="13" t="s">
        <v>3</v>
      </c>
      <c r="C6" s="14"/>
      <c r="D6" s="14"/>
      <c r="E6" s="15"/>
      <c r="F6" s="14"/>
      <c r="G6" s="14"/>
      <c r="H6" s="14"/>
      <c r="I6" s="14"/>
      <c r="J6" s="14"/>
      <c r="K6" s="14"/>
      <c r="L6" s="14"/>
      <c r="M6" s="14"/>
      <c r="N6" s="14"/>
    </row>
    <row r="7" spans="1:21" ht="3.75" customHeight="1" x14ac:dyDescent="0.35">
      <c r="B7" s="16"/>
      <c r="C7" s="14"/>
      <c r="D7" s="14"/>
      <c r="E7" s="15"/>
      <c r="F7" s="14"/>
      <c r="G7" s="14"/>
      <c r="H7" s="14"/>
      <c r="I7" s="14"/>
      <c r="J7" s="14"/>
      <c r="K7" s="14"/>
      <c r="L7" s="14"/>
      <c r="M7" s="14"/>
      <c r="N7" s="14"/>
    </row>
    <row r="8" spans="1:21" s="3" customFormat="1" ht="11.25" customHeight="1" x14ac:dyDescent="0.3">
      <c r="B8" s="21" t="s">
        <v>10</v>
      </c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"/>
      <c r="P8" s="2"/>
      <c r="Q8" s="2"/>
      <c r="R8" s="2"/>
      <c r="S8" s="2"/>
      <c r="T8" s="2"/>
      <c r="U8" s="2"/>
    </row>
    <row r="9" spans="1:21" s="3" customFormat="1" ht="12" customHeight="1" x14ac:dyDescent="0.3">
      <c r="B9" s="36" t="s">
        <v>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2"/>
      <c r="P9" s="2"/>
    </row>
    <row r="10" spans="1:21" s="3" customFormat="1" ht="10.5" customHeight="1" x14ac:dyDescent="0.3">
      <c r="B10" s="36" t="s">
        <v>7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2"/>
      <c r="P10" s="2"/>
    </row>
    <row r="11" spans="1:21" s="3" customFormat="1" ht="12" customHeight="1" x14ac:dyDescent="0.3">
      <c r="B11" s="36" t="s">
        <v>8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2"/>
      <c r="P11" s="2"/>
    </row>
    <row r="12" spans="1:21" s="3" customFormat="1" ht="12" customHeight="1" x14ac:dyDescent="0.3">
      <c r="B12" s="37" t="s">
        <v>9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2"/>
      <c r="P12" s="2"/>
    </row>
    <row r="13" spans="1:21" ht="35.25" customHeight="1" x14ac:dyDescent="0.3">
      <c r="A13" s="32" t="s">
        <v>19</v>
      </c>
      <c r="B13" s="33" t="s">
        <v>16</v>
      </c>
      <c r="C13" s="33" t="s">
        <v>18</v>
      </c>
      <c r="D13" s="33" t="s">
        <v>0</v>
      </c>
      <c r="E13" s="34" t="s">
        <v>13</v>
      </c>
      <c r="F13" s="35"/>
      <c r="G13" s="34" t="s">
        <v>14</v>
      </c>
      <c r="H13" s="35"/>
      <c r="I13" s="34" t="s">
        <v>15</v>
      </c>
      <c r="J13" s="35"/>
      <c r="K13" s="32" t="s">
        <v>17</v>
      </c>
      <c r="L13" s="32" t="s">
        <v>11</v>
      </c>
      <c r="M13" s="32" t="s">
        <v>12</v>
      </c>
      <c r="N13" s="32" t="s">
        <v>20</v>
      </c>
    </row>
    <row r="14" spans="1:21" ht="37.5" customHeight="1" x14ac:dyDescent="0.3">
      <c r="A14" s="32"/>
      <c r="B14" s="33"/>
      <c r="C14" s="33"/>
      <c r="D14" s="33"/>
      <c r="E14" s="20" t="s">
        <v>4</v>
      </c>
      <c r="F14" s="20" t="s">
        <v>5</v>
      </c>
      <c r="G14" s="12" t="s">
        <v>4</v>
      </c>
      <c r="H14" s="12" t="s">
        <v>5</v>
      </c>
      <c r="I14" s="12" t="s">
        <v>4</v>
      </c>
      <c r="J14" s="12" t="s">
        <v>5</v>
      </c>
      <c r="K14" s="32"/>
      <c r="L14" s="32"/>
      <c r="M14" s="32"/>
      <c r="N14" s="32"/>
    </row>
    <row r="15" spans="1:21" ht="33.75" customHeight="1" x14ac:dyDescent="0.3">
      <c r="A15" s="19">
        <f>ROW(A15)-14</f>
        <v>1</v>
      </c>
      <c r="B15" s="26" t="s">
        <v>29</v>
      </c>
      <c r="C15" s="17" t="s">
        <v>22</v>
      </c>
      <c r="D15" s="8">
        <v>1</v>
      </c>
      <c r="E15" s="9">
        <v>460</v>
      </c>
      <c r="F15" s="5">
        <f t="shared" ref="F15:F20" si="0">E15*D15</f>
        <v>460</v>
      </c>
      <c r="G15" s="10">
        <v>509</v>
      </c>
      <c r="H15" s="6">
        <f t="shared" ref="H15:H20" si="1">G15*D15</f>
        <v>509</v>
      </c>
      <c r="I15" s="10">
        <v>601</v>
      </c>
      <c r="J15" s="6">
        <f t="shared" ref="J15:J20" si="2">I15*D15</f>
        <v>601</v>
      </c>
      <c r="K15" s="6">
        <f t="shared" ref="K15:K20" si="3">ROUND((E15+G15+I15)/3,2)</f>
        <v>523.33000000000004</v>
      </c>
      <c r="L15" s="5">
        <f t="shared" ref="L15:L20" si="4">SQRT((POWER(E15-K15,2)+POWER(G15-K15,2)+POWER(I15-K15,2))/(3-1))</f>
        <v>71.584449079391533</v>
      </c>
      <c r="M15" s="5">
        <f t="shared" ref="M15:M20" si="5">L15/K15*100</f>
        <v>13.678644274051083</v>
      </c>
      <c r="N15" s="5">
        <f t="shared" ref="N15:N20" si="6">K15*D15</f>
        <v>523.33000000000004</v>
      </c>
      <c r="O15"/>
      <c r="P15"/>
    </row>
    <row r="16" spans="1:21" ht="33.75" customHeight="1" x14ac:dyDescent="0.3">
      <c r="A16" s="19">
        <v>2</v>
      </c>
      <c r="B16" s="27" t="s">
        <v>25</v>
      </c>
      <c r="C16" s="17" t="s">
        <v>23</v>
      </c>
      <c r="D16" s="8">
        <v>5</v>
      </c>
      <c r="E16" s="9">
        <v>1300</v>
      </c>
      <c r="F16" s="5">
        <f t="shared" si="0"/>
        <v>6500</v>
      </c>
      <c r="G16" s="10">
        <v>1300</v>
      </c>
      <c r="H16" s="6">
        <f t="shared" si="1"/>
        <v>6500</v>
      </c>
      <c r="I16" s="10">
        <v>1500</v>
      </c>
      <c r="J16" s="6">
        <f t="shared" si="2"/>
        <v>7500</v>
      </c>
      <c r="K16" s="6">
        <f t="shared" si="3"/>
        <v>1366.67</v>
      </c>
      <c r="L16" s="5">
        <f t="shared" si="4"/>
        <v>115.47005391009394</v>
      </c>
      <c r="M16" s="5">
        <f t="shared" si="5"/>
        <v>8.4490077275490023</v>
      </c>
      <c r="N16" s="5">
        <f t="shared" si="6"/>
        <v>6833.35</v>
      </c>
      <c r="O16"/>
      <c r="P16"/>
    </row>
    <row r="17" spans="1:23" ht="42.75" customHeight="1" x14ac:dyDescent="0.3">
      <c r="A17" s="19">
        <v>3</v>
      </c>
      <c r="B17" s="27" t="s">
        <v>26</v>
      </c>
      <c r="C17" s="17" t="s">
        <v>22</v>
      </c>
      <c r="D17" s="8">
        <v>1</v>
      </c>
      <c r="E17" s="9">
        <v>400</v>
      </c>
      <c r="F17" s="5">
        <f t="shared" si="0"/>
        <v>400</v>
      </c>
      <c r="G17" s="10">
        <v>500</v>
      </c>
      <c r="H17" s="6">
        <f t="shared" si="1"/>
        <v>500</v>
      </c>
      <c r="I17" s="10">
        <v>505</v>
      </c>
      <c r="J17" s="6">
        <f t="shared" si="2"/>
        <v>505</v>
      </c>
      <c r="K17" s="6">
        <f t="shared" si="3"/>
        <v>468.33</v>
      </c>
      <c r="L17" s="5">
        <f t="shared" si="4"/>
        <v>59.231185620414522</v>
      </c>
      <c r="M17" s="5">
        <f t="shared" si="5"/>
        <v>12.647318262851947</v>
      </c>
      <c r="N17" s="5">
        <f t="shared" si="6"/>
        <v>468.33</v>
      </c>
      <c r="O17"/>
      <c r="P17"/>
    </row>
    <row r="18" spans="1:23" ht="33.75" customHeight="1" x14ac:dyDescent="0.3">
      <c r="A18" s="19">
        <v>4</v>
      </c>
      <c r="B18" s="27" t="s">
        <v>27</v>
      </c>
      <c r="C18" s="17" t="s">
        <v>22</v>
      </c>
      <c r="D18" s="8">
        <v>1</v>
      </c>
      <c r="E18" s="9">
        <v>1050</v>
      </c>
      <c r="F18" s="5">
        <f t="shared" si="0"/>
        <v>1050</v>
      </c>
      <c r="G18" s="10">
        <v>1200</v>
      </c>
      <c r="H18" s="6">
        <f t="shared" si="1"/>
        <v>1200</v>
      </c>
      <c r="I18" s="10">
        <v>1500</v>
      </c>
      <c r="J18" s="6">
        <f t="shared" si="2"/>
        <v>1500</v>
      </c>
      <c r="K18" s="6">
        <f t="shared" si="3"/>
        <v>1250</v>
      </c>
      <c r="L18" s="5">
        <f t="shared" si="4"/>
        <v>229.128784747792</v>
      </c>
      <c r="M18" s="5">
        <f t="shared" si="5"/>
        <v>18.330302779823359</v>
      </c>
      <c r="N18" s="5">
        <f t="shared" si="6"/>
        <v>1250</v>
      </c>
      <c r="O18"/>
      <c r="P18"/>
    </row>
    <row r="19" spans="1:23" ht="33" hidden="1" customHeight="1" x14ac:dyDescent="0.3">
      <c r="A19" s="19">
        <v>5</v>
      </c>
      <c r="B19" s="27"/>
      <c r="C19" s="17"/>
      <c r="D19" s="8"/>
      <c r="E19" s="9"/>
      <c r="F19" s="5">
        <f t="shared" si="0"/>
        <v>0</v>
      </c>
      <c r="G19" s="10"/>
      <c r="H19" s="6">
        <f t="shared" si="1"/>
        <v>0</v>
      </c>
      <c r="I19" s="10"/>
      <c r="J19" s="6">
        <f t="shared" si="2"/>
        <v>0</v>
      </c>
      <c r="K19" s="6">
        <f t="shared" si="3"/>
        <v>0</v>
      </c>
      <c r="L19" s="5">
        <f t="shared" si="4"/>
        <v>0</v>
      </c>
      <c r="M19" s="5" t="e">
        <f t="shared" si="5"/>
        <v>#DIV/0!</v>
      </c>
      <c r="N19" s="5">
        <f t="shared" si="6"/>
        <v>0</v>
      </c>
      <c r="O19"/>
      <c r="P19"/>
    </row>
    <row r="20" spans="1:23" ht="31.5" hidden="1" customHeight="1" x14ac:dyDescent="0.3">
      <c r="A20" s="19">
        <v>6</v>
      </c>
      <c r="B20" s="28"/>
      <c r="C20" s="17"/>
      <c r="D20" s="8"/>
      <c r="E20" s="9"/>
      <c r="F20" s="5">
        <f t="shared" si="0"/>
        <v>0</v>
      </c>
      <c r="G20" s="10"/>
      <c r="H20" s="6">
        <f t="shared" si="1"/>
        <v>0</v>
      </c>
      <c r="I20" s="10"/>
      <c r="J20" s="6">
        <f t="shared" si="2"/>
        <v>0</v>
      </c>
      <c r="K20" s="6">
        <f t="shared" si="3"/>
        <v>0</v>
      </c>
      <c r="L20" s="5">
        <f t="shared" si="4"/>
        <v>0</v>
      </c>
      <c r="M20" s="5" t="e">
        <f t="shared" si="5"/>
        <v>#DIV/0!</v>
      </c>
      <c r="N20" s="5">
        <f t="shared" si="6"/>
        <v>0</v>
      </c>
      <c r="O20"/>
      <c r="P20"/>
    </row>
    <row r="21" spans="1:23" x14ac:dyDescent="0.3">
      <c r="A21" s="18"/>
      <c r="B21" s="25"/>
      <c r="C21" s="7"/>
      <c r="D21" s="7"/>
      <c r="E21" s="7"/>
      <c r="F21" s="11">
        <f>SUM(F15:F20)</f>
        <v>8410</v>
      </c>
      <c r="G21" s="11"/>
      <c r="H21" s="11">
        <f>SUM(H15:H20)</f>
        <v>8709</v>
      </c>
      <c r="I21" s="11"/>
      <c r="J21" s="11">
        <f>SUM(J15:J20)</f>
        <v>10106</v>
      </c>
      <c r="K21" s="11"/>
      <c r="L21" s="11"/>
      <c r="M21" s="11"/>
      <c r="N21" s="11">
        <f>SUM(N15:N20)</f>
        <v>9075.01</v>
      </c>
      <c r="O21"/>
      <c r="P21"/>
    </row>
    <row r="22" spans="1:23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ht="39.75" customHeight="1" x14ac:dyDescent="0.3">
      <c r="A23"/>
      <c r="B23" s="29" t="s">
        <v>21</v>
      </c>
      <c r="C23" s="30"/>
      <c r="D23" s="30"/>
      <c r="E23" s="30"/>
      <c r="F23" s="30"/>
      <c r="G23" s="30"/>
      <c r="H23" s="30"/>
      <c r="I23" s="30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x14ac:dyDescent="0.3">
      <c r="A24"/>
      <c r="B24" s="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ht="26.25" customHeight="1" x14ac:dyDescent="0.3">
      <c r="A25"/>
      <c r="B25" s="31" t="s">
        <v>28</v>
      </c>
      <c r="C25" s="30"/>
      <c r="D25" s="30"/>
      <c r="E25" s="30"/>
      <c r="F25" s="30"/>
      <c r="G25" s="30"/>
      <c r="H25" s="30"/>
      <c r="I25" s="30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1:23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3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1:23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3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1:23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  <row r="34" spans="1:23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  <row r="38" spans="1:23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</row>
    <row r="39" spans="1:23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</row>
    <row r="40" spans="1:23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</row>
    <row r="41" spans="1:23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</row>
    <row r="42" spans="1:23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3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4" spans="1:23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</row>
    <row r="55" spans="1:23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66" spans="1:23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</row>
    <row r="67" spans="1:23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</row>
    <row r="68" spans="1:23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</row>
    <row r="69" spans="1:23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</row>
    <row r="70" spans="1:23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</row>
    <row r="71" spans="1:23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</row>
    <row r="72" spans="1:23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</row>
    <row r="73" spans="1:23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</row>
    <row r="74" spans="1:23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</row>
    <row r="75" spans="1:23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</row>
    <row r="76" spans="1:23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</row>
    <row r="77" spans="1:23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</row>
    <row r="78" spans="1:23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</row>
    <row r="79" spans="1:23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</row>
    <row r="80" spans="1:23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</row>
    <row r="81" spans="1:23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</row>
    <row r="82" spans="1:23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</row>
    <row r="83" spans="1:23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  <row r="86" spans="1:23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</row>
    <row r="87" spans="1:23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</row>
    <row r="88" spans="1:23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</row>
    <row r="89" spans="1:23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</row>
    <row r="90" spans="1:23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</row>
    <row r="91" spans="1:23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</row>
    <row r="92" spans="1:23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</row>
    <row r="93" spans="1:23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</row>
    <row r="94" spans="1:23" x14ac:dyDescent="0.3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</row>
    <row r="95" spans="1:23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</row>
    <row r="96" spans="1:23" x14ac:dyDescent="0.3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</row>
    <row r="97" spans="1:23" x14ac:dyDescent="0.3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</row>
    <row r="98" spans="1:23" x14ac:dyDescent="0.3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</row>
    <row r="99" spans="1:23" x14ac:dyDescent="0.3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</row>
    <row r="100" spans="1:23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</row>
    <row r="101" spans="1:23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</row>
    <row r="102" spans="1:23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</row>
    <row r="103" spans="1:23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</row>
    <row r="104" spans="1:23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</row>
    <row r="105" spans="1:23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</row>
    <row r="106" spans="1:23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</row>
    <row r="107" spans="1:23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</row>
    <row r="108" spans="1:23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</row>
    <row r="109" spans="1:23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</row>
    <row r="110" spans="1:23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</row>
    <row r="111" spans="1:23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</row>
    <row r="112" spans="1:23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</row>
    <row r="113" spans="1:23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</row>
    <row r="114" spans="1:23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</row>
    <row r="115" spans="1:23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</row>
    <row r="116" spans="1:23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</row>
    <row r="117" spans="1:23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</row>
    <row r="118" spans="1:23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</row>
    <row r="119" spans="1:23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</row>
    <row r="120" spans="1:23" x14ac:dyDescent="0.3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</row>
    <row r="121" spans="1:23" x14ac:dyDescent="0.3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</row>
    <row r="122" spans="1:23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</row>
    <row r="123" spans="1:23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</row>
    <row r="124" spans="1:23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</row>
    <row r="125" spans="1:23" x14ac:dyDescent="0.3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</row>
    <row r="126" spans="1:23" x14ac:dyDescent="0.3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</row>
    <row r="127" spans="1:23" x14ac:dyDescent="0.3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</row>
    <row r="128" spans="1:23" x14ac:dyDescent="0.3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</row>
    <row r="129" spans="1:23" x14ac:dyDescent="0.3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</row>
    <row r="130" spans="1:23" x14ac:dyDescent="0.3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</row>
    <row r="131" spans="1:23" x14ac:dyDescent="0.3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</row>
    <row r="132" spans="1:23" x14ac:dyDescent="0.3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</row>
    <row r="133" spans="1:23" x14ac:dyDescent="0.3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</row>
    <row r="134" spans="1:23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</row>
    <row r="135" spans="1:23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</row>
    <row r="136" spans="1:23" x14ac:dyDescent="0.3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</row>
    <row r="137" spans="1:23" x14ac:dyDescent="0.3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</row>
    <row r="138" spans="1:23" x14ac:dyDescent="0.3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</row>
    <row r="139" spans="1:23" x14ac:dyDescent="0.3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</row>
    <row r="140" spans="1:23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</row>
    <row r="141" spans="1:23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</row>
    <row r="142" spans="1:23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</row>
    <row r="143" spans="1:23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</row>
    <row r="144" spans="1:23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</row>
    <row r="145" spans="1:23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</row>
    <row r="146" spans="1:23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</row>
    <row r="147" spans="1:23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</row>
    <row r="148" spans="1:23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</row>
    <row r="149" spans="1:23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</row>
    <row r="150" spans="1:23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</row>
    <row r="151" spans="1:23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</row>
    <row r="152" spans="1:23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</row>
    <row r="153" spans="1:23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</row>
    <row r="154" spans="1:23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</row>
    <row r="155" spans="1:23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</row>
    <row r="156" spans="1:23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</row>
    <row r="157" spans="1:23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</row>
    <row r="158" spans="1:23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</row>
    <row r="159" spans="1:23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</row>
    <row r="160" spans="1:23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</row>
    <row r="161" spans="1:23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</row>
    <row r="162" spans="1:23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</row>
    <row r="163" spans="1:23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</row>
    <row r="164" spans="1:23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</row>
    <row r="165" spans="1:23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</row>
    <row r="166" spans="1:23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</row>
    <row r="167" spans="1:23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</row>
    <row r="168" spans="1:23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</row>
    <row r="169" spans="1:23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</row>
    <row r="170" spans="1:23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</row>
    <row r="171" spans="1:23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</row>
    <row r="172" spans="1:23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</row>
    <row r="173" spans="1:23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</row>
    <row r="174" spans="1:23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</row>
    <row r="175" spans="1:23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</row>
    <row r="176" spans="1:23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</row>
    <row r="177" spans="1:23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</row>
    <row r="178" spans="1:23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</row>
    <row r="179" spans="1:23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</row>
    <row r="180" spans="1:23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</row>
    <row r="181" spans="1:23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</row>
    <row r="182" spans="1:23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</row>
    <row r="183" spans="1:23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</row>
    <row r="184" spans="1:23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</row>
    <row r="185" spans="1:23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</row>
    <row r="186" spans="1:23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</row>
    <row r="187" spans="1:23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</row>
    <row r="188" spans="1:23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</row>
    <row r="189" spans="1:23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</row>
    <row r="190" spans="1:23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</row>
    <row r="191" spans="1:23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</row>
    <row r="192" spans="1:23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</row>
    <row r="193" spans="1:23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</row>
    <row r="194" spans="1:23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</row>
    <row r="195" spans="1:23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</row>
    <row r="196" spans="1:23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</row>
    <row r="197" spans="1:23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</row>
    <row r="198" spans="1:23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</row>
    <row r="199" spans="1:23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</row>
    <row r="200" spans="1:23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</row>
    <row r="201" spans="1:23" x14ac:dyDescent="0.3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</row>
    <row r="202" spans="1:23" x14ac:dyDescent="0.3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</row>
    <row r="203" spans="1:23" x14ac:dyDescent="0.3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</row>
    <row r="204" spans="1:23" x14ac:dyDescent="0.3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</row>
    <row r="205" spans="1:23" x14ac:dyDescent="0.3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</row>
    <row r="206" spans="1:23" x14ac:dyDescent="0.3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</row>
    <row r="207" spans="1:23" x14ac:dyDescent="0.3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</row>
    <row r="208" spans="1:23" x14ac:dyDescent="0.3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</row>
    <row r="209" spans="1:23" x14ac:dyDescent="0.3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</row>
    <row r="210" spans="1:23" x14ac:dyDescent="0.3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</row>
    <row r="211" spans="1:23" x14ac:dyDescent="0.3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</row>
    <row r="212" spans="1:23" x14ac:dyDescent="0.3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</row>
    <row r="213" spans="1:23" x14ac:dyDescent="0.3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</row>
    <row r="214" spans="1:23" x14ac:dyDescent="0.3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</row>
    <row r="215" spans="1:23" x14ac:dyDescent="0.3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</row>
    <row r="216" spans="1:23" x14ac:dyDescent="0.3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</row>
    <row r="217" spans="1:23" x14ac:dyDescent="0.3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</row>
    <row r="218" spans="1:23" x14ac:dyDescent="0.3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</row>
    <row r="219" spans="1:23" x14ac:dyDescent="0.3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</row>
    <row r="220" spans="1:23" x14ac:dyDescent="0.3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</row>
    <row r="221" spans="1:23" x14ac:dyDescent="0.3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</row>
    <row r="222" spans="1:23" x14ac:dyDescent="0.3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</row>
  </sheetData>
  <mergeCells count="17">
    <mergeCell ref="I13:J13"/>
    <mergeCell ref="K13:K14"/>
    <mergeCell ref="C13:C14"/>
    <mergeCell ref="B9:N9"/>
    <mergeCell ref="B10:N10"/>
    <mergeCell ref="B11:N11"/>
    <mergeCell ref="B12:N12"/>
    <mergeCell ref="B23:I23"/>
    <mergeCell ref="B25:I25"/>
    <mergeCell ref="A13:A14"/>
    <mergeCell ref="L13:L14"/>
    <mergeCell ref="M13:M14"/>
    <mergeCell ref="N13:N14"/>
    <mergeCell ref="B13:B14"/>
    <mergeCell ref="D13:D14"/>
    <mergeCell ref="E13:F13"/>
    <mergeCell ref="G13:H13"/>
  </mergeCells>
  <phoneticPr fontId="0" type="noConversion"/>
  <conditionalFormatting sqref="M15:M20">
    <cfRule type="cellIs" dxfId="0" priority="1" operator="greaterThan">
      <formula>33</formula>
    </cfRule>
  </conditionalFormatting>
  <pageMargins left="0.70866141732283472" right="0.70866141732283472" top="0.74803149606299213" bottom="0.74803149606299213" header="0.31496062992125984" footer="0.31496062992125984"/>
  <pageSetup scale="83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Лысев</dc:creator>
  <cp:lastModifiedBy>Жукова Е.А.</cp:lastModifiedBy>
  <cp:lastPrinted>2022-03-31T05:48:16Z</cp:lastPrinted>
  <dcterms:created xsi:type="dcterms:W3CDTF">2014-02-08T06:41:30Z</dcterms:created>
  <dcterms:modified xsi:type="dcterms:W3CDTF">2026-05-26T05:12:56Z</dcterms:modified>
</cp:coreProperties>
</file>