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Оказание услуг по подготовке акта обследования в отношении объектов недвижимого имущества ЛОТ 2\"/>
    </mc:Choice>
  </mc:AlternateContent>
  <xr:revisionPtr revIDLastSave="0" documentId="13_ncr:1_{A77C6A67-12D3-44EE-BB8D-E9A669E754AA}" xr6:coauthVersionLast="47" xr6:coauthVersionMax="47" xr10:uidLastSave="{00000000-0000-0000-0000-000000000000}"/>
  <bookViews>
    <workbookView xWindow="43335" yWindow="6645" windowWidth="21600" windowHeight="11385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3" l="1"/>
  <c r="N6" i="3" s="1"/>
  <c r="M5" i="3"/>
  <c r="H6" i="3"/>
  <c r="I6" i="3"/>
  <c r="J6" i="3"/>
  <c r="K6" i="3" s="1"/>
  <c r="L6" i="3"/>
  <c r="L5" i="3"/>
  <c r="N5" i="3" l="1"/>
  <c r="N7" i="3"/>
  <c r="J5" i="3"/>
  <c r="I5" i="3"/>
  <c r="H5" i="3"/>
  <c r="K5" i="3" l="1"/>
</calcChain>
</file>

<file path=xl/sharedStrings.xml><?xml version="1.0" encoding="utf-8"?>
<sst xmlns="http://schemas.openxmlformats.org/spreadsheetml/2006/main" count="22" uniqueCount="21">
  <si>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</si>
  <si>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</si>
  <si>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</si>
  <si>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</si>
  <si>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</si>
  <si>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</si>
  <si>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</si>
  <si>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</si>
  <si>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</si>
  <si>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</si>
  <si>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</si>
  <si>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</si>
  <si>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</si>
  <si>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</si>
  <si>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</si>
  <si>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</si>
  <si>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Приложение №1 к Извещению</t>
  </si>
  <si>
    <t>усл. ед.</t>
  </si>
  <si>
    <t>Обоснование начальной (максимальной) цены контракта на оказание услуг по подготовке акта обследования в отношении объектов недвижимого имущества (кадастровые работы) ЛОТ 2 для нужд ФГБУ "СПб НИИФ" Минздрава России в 2026 году</t>
  </si>
  <si>
    <t>Услуги по изготовлению технических планов объектов недвижимого имущества (кадастровые работы) с КН: (47:29:0789002:275, 47:29:0789002:266, 47:29:0000000:6143, 
47:29:0000000:6144, 47:29:0000000:6145, 47:29:0789002:276, 47:29:0789002:281, 47:29:0789002:248, 47:29:0000000:34113), в целях внесения изменений в государственный кадастровый учет, расположенных по адресу: Ленинградская область, Лужский муниципальный район, Лужское городское поселение, территория Санаторий "Жемчужина", уч. 1</t>
  </si>
  <si>
    <t>Услуги по проведению комплекса кадастровых работ по образованию земельных участков из земель неразграниченной государственной собственности под объектами недвижимости (жилыми домами), расположенными в кадастровых кварталах: 47:01:0919001, 47:01:0919002; по адресу: Ленинградская область, Выборгский муниципальный район, Каменногорское городское поселение, п. Красный Холм,, находящегося в постоянном (бессрочном) пользовании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</si>
</sst>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sheetPr>
    <pageSetUpPr fitToPage="1"/>
  </sheetPr>
  <dimension ref="A1:N7"/>
  <sheetViews>
    <sheetView tabSelected="1" topLeftCell="A10" workbookViewId="0">
      <selection activeCell="F6" sqref="F6"/>
    </sheetView>
  </sheetViews>
  <sheetFormatPr defaultRowHeight="15" x14ac:dyDescent="0.25"/>
  <cols>
    <col min="2" max="2" width="27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5" customHeight="1" x14ac:dyDescent="0.25">
      <c r="A2" s="16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48.75" customHeigh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0" t="s">
        <v>15</v>
      </c>
      <c r="F3" s="20"/>
      <c r="G3" s="20"/>
      <c r="H3" s="21" t="s">
        <v>5</v>
      </c>
      <c r="I3" s="14" t="s">
        <v>6</v>
      </c>
      <c r="J3" s="14"/>
      <c r="K3" s="14"/>
      <c r="L3" s="14" t="s">
        <v>13</v>
      </c>
      <c r="M3" s="15" t="s">
        <v>7</v>
      </c>
      <c r="N3" s="18" t="s">
        <v>14</v>
      </c>
    </row>
    <row r="4" spans="1:14" ht="102" x14ac:dyDescent="0.25">
      <c r="A4" s="19"/>
      <c r="B4" s="20"/>
      <c r="C4" s="20"/>
      <c r="D4" s="20"/>
      <c r="E4" s="1" t="s">
        <v>8</v>
      </c>
      <c r="F4" s="1" t="s">
        <v>9</v>
      </c>
      <c r="G4" s="1" t="s">
        <v>10</v>
      </c>
      <c r="H4" s="20"/>
      <c r="I4" s="11" t="s">
        <v>11</v>
      </c>
      <c r="J4" s="1" t="s">
        <v>0</v>
      </c>
      <c r="K4" s="2" t="s">
        <v>12</v>
      </c>
      <c r="L4" s="14"/>
      <c r="M4" s="15"/>
      <c r="N4" s="18"/>
    </row>
    <row r="5" spans="1:14" ht="168.75" x14ac:dyDescent="0.25">
      <c r="A5" s="3">
        <v>1</v>
      </c>
      <c r="B5" s="3" t="s">
        <v>20</v>
      </c>
      <c r="C5" s="9" t="s">
        <v>17</v>
      </c>
      <c r="D5" s="3">
        <v>1</v>
      </c>
      <c r="E5" s="6">
        <v>235000</v>
      </c>
      <c r="F5" s="10">
        <v>214500</v>
      </c>
      <c r="G5" s="10">
        <v>200000</v>
      </c>
      <c r="H5" s="4">
        <f>COUNT(E5:G5)</f>
        <v>3</v>
      </c>
      <c r="I5" s="4">
        <f>IF(ISERR(AVERAGE(E5:G5)),"",AVERAGE(E5:G5))</f>
        <v>216500</v>
      </c>
      <c r="J5" s="4">
        <f>IF(ISERR(STDEV(E5:G5)),"",STDEV(E5:G5))</f>
        <v>17585.509999999998</v>
      </c>
      <c r="K5" s="8">
        <f>IF(ISERR(J5/I5),"",J5/I5)</f>
        <v>8.1000000000000003E-2</v>
      </c>
      <c r="L5" s="5">
        <f>AVERAGE(E5:G5)</f>
        <v>216500</v>
      </c>
      <c r="M5" s="5">
        <f>G5</f>
        <v>200000</v>
      </c>
      <c r="N5" s="7">
        <f>M5*D5</f>
        <v>200000</v>
      </c>
    </row>
    <row r="6" spans="1:14" ht="225" x14ac:dyDescent="0.25">
      <c r="A6" s="3">
        <v>2</v>
      </c>
      <c r="B6" s="3" t="s">
        <v>19</v>
      </c>
      <c r="C6" s="9" t="s">
        <v>17</v>
      </c>
      <c r="D6" s="3">
        <v>1</v>
      </c>
      <c r="E6" s="6">
        <v>401000</v>
      </c>
      <c r="F6" s="10">
        <v>425000</v>
      </c>
      <c r="G6" s="10">
        <v>375000</v>
      </c>
      <c r="H6" s="4">
        <f t="shared" ref="H6" si="0">COUNT(E6:G6)</f>
        <v>3</v>
      </c>
      <c r="I6" s="4">
        <f t="shared" ref="I6" si="1">IF(ISERR(AVERAGE(E6:G6)),"",AVERAGE(E6:G6))</f>
        <v>400333.33</v>
      </c>
      <c r="J6" s="4">
        <f t="shared" ref="J6" si="2">IF(ISERR(STDEV(E6:G6)),"",STDEV(E6:G6))</f>
        <v>25006.67</v>
      </c>
      <c r="K6" s="8">
        <f t="shared" ref="K6" si="3">IF(ISERR(J6/I6),"",J6/I6)</f>
        <v>6.2E-2</v>
      </c>
      <c r="L6" s="5">
        <f t="shared" ref="L6" si="4">AVERAGE(E6:G6)</f>
        <v>400333.33</v>
      </c>
      <c r="M6" s="5">
        <f>G6</f>
        <v>375000</v>
      </c>
      <c r="N6" s="7">
        <f t="shared" ref="N6" si="5">M6*D6</f>
        <v>375000</v>
      </c>
    </row>
    <row r="7" spans="1:14" x14ac:dyDescent="0.25">
      <c r="N7" s="7">
        <f>SUM(N5:N6)</f>
        <v>575000</v>
      </c>
    </row>
  </sheetData>
  <mergeCells count="12">
    <mergeCell ref="A1:N1"/>
    <mergeCell ref="L3:L4"/>
    <mergeCell ref="M3:M4"/>
    <mergeCell ref="A2:N2"/>
    <mergeCell ref="N3:N4"/>
    <mergeCell ref="A3:A4"/>
    <mergeCell ref="B3:B4"/>
    <mergeCell ref="C3:C4"/>
    <mergeCell ref="D3:D4"/>
    <mergeCell ref="E3:G3"/>
    <mergeCell ref="H3:H4"/>
    <mergeCell ref="I3:K3"/>
  </mergeCells>
  <phoneticPr fontId="9" type="noConversion"/>
  <conditionalFormatting sqref="K5:K6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2026-08-17T10:32:01Z</cp:lastPrinted>
  <dcterms:created xsi:type="dcterms:W3CDTF">2018-02-08T09:44:50Z</dcterms:created>
  <dcterms:modified xsi:type="dcterms:W3CDTF">2026-08-17T10:32:08Z</dcterms:modified>
</cp:coreProperties>
</file>