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840" yWindow="45" windowWidth="14940" windowHeight="12705"/>
  </bookViews>
  <sheets>
    <sheet name="Расчет цены " sheetId="2" r:id="rId1"/>
  </sheets>
  <calcPr calcId="124519" refMode="R1C1"/>
</workbook>
</file>

<file path=xl/calcChain.xml><?xml version="1.0" encoding="utf-8"?>
<calcChain xmlns="http://schemas.openxmlformats.org/spreadsheetml/2006/main">
  <c r="O10" i="2"/>
  <c r="P10" s="1"/>
  <c r="Q10" s="1"/>
  <c r="R10" s="1"/>
  <c r="M10"/>
  <c r="L10"/>
  <c r="N10" l="1"/>
  <c r="J10"/>
  <c r="J11" s="1"/>
  <c r="H10"/>
  <c r="H11" s="1"/>
  <c r="F10"/>
  <c r="F11" l="1"/>
  <c r="R11" l="1"/>
</calcChain>
</file>

<file path=xl/sharedStrings.xml><?xml version="1.0" encoding="utf-8"?>
<sst xmlns="http://schemas.openxmlformats.org/spreadsheetml/2006/main" count="37" uniqueCount="34">
  <si>
    <t>№</t>
  </si>
  <si>
    <t>Наименование предмета контракта</t>
  </si>
  <si>
    <t>Кол-во</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</si>
  <si>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</si>
  <si>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</si>
  <si>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Цена за единицу изм. (руб.)</t>
  </si>
  <si>
    <t>Однородность совокупности значений выявленных цен, используемых в расчете Н(М)ЦК, ЦКЕП</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</si>
  <si>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t>
    </r>
    <r>
      <rPr>
        <i/>
        <sz val="10"/>
        <color indexed="8"/>
        <rFont val="Times New Roman"/>
        <family val="1"/>
        <charset val="204"/>
      </rPr>
      <t>ц</t>
    </r>
    <r>
      <rPr>
        <i/>
        <vertAlign val="subscript"/>
        <sz val="10"/>
        <color indexed="8"/>
        <rFont val="Times New Roman"/>
        <family val="1"/>
        <charset val="204"/>
      </rPr>
      <t>i</t>
    </r>
    <r>
      <rPr>
        <sz val="10"/>
        <color indexed="8"/>
        <rFont val="Times New Roman"/>
        <family val="1"/>
        <charset val="204"/>
      </rPr>
      <t>- цена единицы)</t>
    </r>
  </si>
  <si>
    <r>
      <t xml:space="preserve">Средняя арифметическая цена за единицу     </t>
    </r>
    <r>
      <rPr>
        <b/>
        <i/>
        <sz val="10"/>
        <color indexed="8"/>
        <rFont val="Times New Roman"/>
        <family val="1"/>
        <charset val="204"/>
      </rPr>
      <t xml:space="preserve">&lt;ц&gt; </t>
    </r>
  </si>
  <si>
    <t>Ценовая информация (коммерч. предложения, сведения из реестра контрактов, иная)  (руб./ед.изм.)</t>
  </si>
  <si>
    <t>Цена за единицу изм. с округлением до сотых долей после запятой (руб.)</t>
  </si>
  <si>
    <t>Н(М)ЦК с учетом округления цены за единицу (руб.)</t>
  </si>
  <si>
    <t>Ед. изм по ОКЕИ</t>
  </si>
  <si>
    <t>Количество предложений и иных источников информации</t>
  </si>
  <si>
    <t>Н(М)ЦК, определяемая методом сопоставимых рыночных цен (анализа рынка)*</t>
  </si>
  <si>
    <t>Заказчик:</t>
  </si>
  <si>
    <t xml:space="preserve">Цена 1 </t>
  </si>
  <si>
    <t xml:space="preserve">Цена 2 </t>
  </si>
  <si>
    <t xml:space="preserve">Цена 3 </t>
  </si>
  <si>
    <t xml:space="preserve">Обоснование начальной (максимальной) цены контракта методом сопоставимых рыночных цен (анализа рынка)                                                                                                                                </t>
  </si>
  <si>
    <t>шт</t>
  </si>
  <si>
    <t>Федеральное казенное учреждение "Исправительный центр №1 Главного управления Федеральной службы исполнения наказаний по Красноярскому краю"</t>
  </si>
  <si>
    <t xml:space="preserve">            Метод сопоставимых рыночных цен (анализа рынка) заключается в установлении начальной цены контракта, цены контракта, заключаемого с единственным исполнителем (подрядчиком, поставщиком)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t>
  </si>
  <si>
    <t xml:space="preserve">            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работ, услуг незначительные различия во внешнем виде таких товаров, работ, услуг могут не учитываться. Однородными товарами, работами, услугами признаются товары, работы, услуги,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t>
  </si>
  <si>
    <t xml:space="preserve">            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исполнителем (подрядчиком, поставщиком).</t>
  </si>
  <si>
    <t>По результатам анализа рынка определены три Исполнителя оказания услуг:Поставщик№ 1, Поставщик№ 2, Поставщик№ 3.</t>
  </si>
  <si>
    <t>В реестре недобросовестных поставщиков указанные организации отсутствуют.</t>
  </si>
  <si>
    <t>Сумма</t>
  </si>
  <si>
    <t>ИТОГО:</t>
  </si>
  <si>
    <t>Поставщик №1</t>
  </si>
  <si>
    <t>Поставщик №2</t>
  </si>
  <si>
    <t>Поставщик №3</t>
  </si>
  <si>
    <t>ТО автомобиля Гранта</t>
  </si>
  <si>
    <t>Из трехпредставленных организаций наименьшая стоимостьTO автомобиля Гранта 9 400 (девять тысяч четыреста) рублей 00 копеек предложена Поставщиком №1. На право заключения государственного контракта будет использовано ценовое предложение Поставщика № 2.</t>
  </si>
</sst>
</file>

<file path=xl/styles.xml><?xml version="1.0" encoding="utf-8"?>
<styleSheet xmlns="http://schemas.openxmlformats.org/spreadsheetml/2006/main">
  <numFmts count="2">
    <numFmt numFmtId="164" formatCode="0.00000"/>
    <numFmt numFmtId="166" formatCode="#,##0.00\ _₽"/>
  </numFmts>
  <fonts count="18">
    <font>
      <sz val="11"/>
      <color theme="1"/>
      <name val="Calibri"/>
      <family val="2"/>
      <charset val="204"/>
      <scheme val="minor"/>
    </font>
    <font>
      <b/>
      <sz val="10"/>
      <color indexed="8"/>
      <name val="Times New Roman"/>
      <family val="1"/>
      <charset val="204"/>
    </font>
    <font>
      <sz val="10"/>
      <color indexed="8"/>
      <name val="Times New Roman"/>
      <family val="1"/>
      <charset val="204"/>
    </font>
    <font>
      <i/>
      <sz val="10"/>
      <color indexed="8"/>
      <name val="Times New Roman"/>
      <family val="1"/>
      <charset val="204"/>
    </font>
    <font>
      <b/>
      <sz val="12"/>
      <color indexed="8"/>
      <name val="Times New Roman"/>
      <family val="1"/>
      <charset val="204"/>
    </font>
    <font>
      <i/>
      <vertAlign val="subscript"/>
      <sz val="10"/>
      <color indexed="8"/>
      <name val="Times New Roman"/>
      <family val="1"/>
      <charset val="204"/>
    </font>
    <font>
      <b/>
      <i/>
      <sz val="10"/>
      <color indexed="8"/>
      <name val="Times New Roman"/>
      <family val="1"/>
      <charset val="204"/>
    </font>
    <font>
      <sz val="10"/>
      <color theme="1"/>
      <name val="Times New Roman"/>
      <family val="1"/>
      <charset val="204"/>
    </font>
    <font>
      <sz val="12"/>
      <color theme="1"/>
      <name val="Times New Roman"/>
      <family val="1"/>
      <charset val="204"/>
    </font>
    <font>
      <sz val="10"/>
      <name val="Arial"/>
      <family val="2"/>
      <charset val="204"/>
    </font>
    <font>
      <sz val="10"/>
      <name val="Arial Cyr"/>
      <charset val="204"/>
    </font>
    <font>
      <sz val="11"/>
      <color indexed="8"/>
      <name val="Times New Roman"/>
      <family val="1"/>
      <charset val="204"/>
    </font>
    <font>
      <b/>
      <sz val="11"/>
      <color indexed="8"/>
      <name val="Times New Roman"/>
      <family val="1"/>
      <charset val="204"/>
    </font>
    <font>
      <sz val="11"/>
      <color theme="1"/>
      <name val="Times New Roman"/>
      <family val="1"/>
      <charset val="204"/>
    </font>
    <font>
      <b/>
      <sz val="11"/>
      <color theme="1"/>
      <name val="Times New Roman"/>
      <family val="1"/>
      <charset val="204"/>
    </font>
    <font>
      <sz val="11"/>
      <color rgb="FF000000"/>
      <name val="Times New Roman"/>
      <family val="1"/>
      <charset val="204"/>
    </font>
    <font>
      <sz val="12"/>
      <color indexed="8"/>
      <name val="Times New Roman"/>
      <family val="1"/>
      <charset val="204"/>
    </font>
    <font>
      <b/>
      <sz val="11"/>
      <color rgb="FF000000"/>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9" fillId="0" borderId="0"/>
    <xf numFmtId="0" fontId="9" fillId="0" borderId="0"/>
    <xf numFmtId="0" fontId="10" fillId="0" borderId="0"/>
  </cellStyleXfs>
  <cellXfs count="59">
    <xf numFmtId="0" fontId="0" fillId="0" borderId="0" xfId="0"/>
    <xf numFmtId="0" fontId="2" fillId="0" borderId="1" xfId="0" applyFont="1" applyBorder="1" applyAlignment="1">
      <alignment horizontal="center" vertical="top" wrapText="1"/>
    </xf>
    <xf numFmtId="0" fontId="7" fillId="0" borderId="0" xfId="0" applyFont="1"/>
    <xf numFmtId="0" fontId="1" fillId="0" borderId="1" xfId="0" applyFont="1" applyFill="1" applyBorder="1" applyAlignment="1">
      <alignment horizontal="center" vertical="top" wrapText="1"/>
    </xf>
    <xf numFmtId="0" fontId="8" fillId="0" borderId="0" xfId="0" applyFont="1"/>
    <xf numFmtId="0" fontId="1" fillId="0" borderId="1" xfId="0" applyFont="1" applyBorder="1" applyAlignment="1">
      <alignment horizontal="center" vertical="top" wrapText="1"/>
    </xf>
    <xf numFmtId="0" fontId="1" fillId="0" borderId="1" xfId="0" applyFont="1" applyFill="1" applyBorder="1" applyAlignment="1">
      <alignment horizontal="center" vertical="center" textRotation="90" wrapText="1"/>
    </xf>
    <xf numFmtId="0" fontId="7" fillId="0" borderId="0" xfId="0" applyFont="1" applyFill="1"/>
    <xf numFmtId="0" fontId="1" fillId="0" borderId="1" xfId="0" applyFont="1" applyBorder="1" applyAlignment="1">
      <alignment horizontal="center" vertical="center" textRotation="90" wrapText="1"/>
    </xf>
    <xf numFmtId="0" fontId="2" fillId="0" borderId="0" xfId="0" applyFont="1" applyAlignment="1">
      <alignment horizontal="center" vertical="center"/>
    </xf>
    <xf numFmtId="0" fontId="11" fillId="0" borderId="0" xfId="0" applyFont="1" applyBorder="1" applyAlignment="1">
      <alignment horizontal="center" vertical="center" wrapText="1"/>
    </xf>
    <xf numFmtId="0" fontId="11" fillId="0" borderId="0" xfId="0" applyFont="1" applyAlignment="1">
      <alignment horizontal="center" vertical="center"/>
    </xf>
    <xf numFmtId="0" fontId="4" fillId="0" borderId="0" xfId="0" applyFont="1" applyAlignment="1">
      <alignment horizontal="center" vertical="center"/>
    </xf>
    <xf numFmtId="0" fontId="4" fillId="0" borderId="0" xfId="0" applyFont="1" applyFill="1" applyBorder="1" applyAlignment="1">
      <alignment horizontal="center" vertical="center" wrapText="1"/>
    </xf>
    <xf numFmtId="0" fontId="13" fillId="0" borderId="1" xfId="0" applyFont="1" applyBorder="1" applyAlignment="1">
      <alignment horizontal="center" vertical="center" wrapText="1"/>
    </xf>
    <xf numFmtId="1" fontId="11" fillId="0" borderId="1" xfId="0" applyNumberFormat="1" applyFont="1" applyFill="1" applyBorder="1" applyAlignment="1">
      <alignment horizontal="center" vertical="center" wrapText="1"/>
    </xf>
    <xf numFmtId="164" fontId="11" fillId="0" borderId="1" xfId="0" applyNumberFormat="1" applyFont="1" applyBorder="1" applyAlignment="1">
      <alignment horizontal="center" vertical="center" wrapText="1"/>
    </xf>
    <xf numFmtId="10" fontId="13"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2" fillId="0" borderId="1" xfId="0" applyNumberFormat="1" applyFont="1" applyFill="1" applyBorder="1" applyAlignment="1">
      <alignment horizontal="center" vertical="center" wrapText="1"/>
    </xf>
    <xf numFmtId="0" fontId="13" fillId="0" borderId="3" xfId="0" applyFont="1" applyBorder="1" applyAlignment="1">
      <alignment horizontal="center" vertical="center"/>
    </xf>
    <xf numFmtId="0" fontId="15" fillId="0" borderId="1" xfId="0" applyFont="1" applyBorder="1" applyAlignment="1">
      <alignment horizontal="justify" vertical="top" wrapText="1"/>
    </xf>
    <xf numFmtId="0" fontId="11" fillId="0" borderId="2" xfId="0" applyFont="1" applyFill="1" applyBorder="1" applyAlignment="1">
      <alignment horizontal="right" vertical="center" wrapText="1"/>
    </xf>
    <xf numFmtId="0" fontId="11" fillId="0" borderId="0" xfId="0" applyFont="1" applyFill="1" applyBorder="1" applyAlignment="1">
      <alignment horizontal="right" vertical="center" wrapText="1"/>
    </xf>
    <xf numFmtId="4" fontId="12" fillId="0" borderId="0" xfId="0" applyNumberFormat="1" applyFont="1" applyBorder="1" applyAlignment="1">
      <alignment horizontal="center" vertical="center" wrapText="1"/>
    </xf>
    <xf numFmtId="0" fontId="1" fillId="0" borderId="1" xfId="0" applyFont="1" applyBorder="1" applyAlignment="1">
      <alignment horizontal="center" vertical="center" textRotation="90" wrapText="1"/>
    </xf>
    <xf numFmtId="2"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Fill="1" applyBorder="1" applyAlignment="1">
      <alignment horizontal="left" vertical="center" wrapText="1"/>
    </xf>
    <xf numFmtId="0" fontId="7" fillId="0" borderId="0" xfId="0" applyFont="1" applyAlignment="1">
      <alignment horizontal="left"/>
    </xf>
    <xf numFmtId="1" fontId="12" fillId="0" borderId="0" xfId="0" applyNumberFormat="1" applyFont="1" applyFill="1" applyBorder="1" applyAlignment="1">
      <alignment horizontal="center" vertical="center" wrapText="1"/>
    </xf>
    <xf numFmtId="164" fontId="12" fillId="0" borderId="0" xfId="0" applyNumberFormat="1" applyFont="1" applyBorder="1" applyAlignment="1">
      <alignment horizontal="center" vertical="center" wrapText="1"/>
    </xf>
    <xf numFmtId="0" fontId="14" fillId="0" borderId="0" xfId="0" applyFont="1" applyBorder="1" applyAlignment="1">
      <alignment horizontal="center" vertical="center" wrapText="1"/>
    </xf>
    <xf numFmtId="10" fontId="14" fillId="0" borderId="0" xfId="0" applyNumberFormat="1" applyFont="1" applyBorder="1" applyAlignment="1">
      <alignment horizontal="center" vertical="center" wrapText="1"/>
    </xf>
    <xf numFmtId="4" fontId="12" fillId="0" borderId="6" xfId="0" applyNumberFormat="1" applyFont="1" applyBorder="1" applyAlignment="1">
      <alignment horizontal="center" vertical="center" wrapText="1"/>
    </xf>
    <xf numFmtId="0" fontId="8" fillId="0" borderId="0" xfId="0" applyFont="1" applyAlignment="1">
      <alignment horizontal="right" vertical="center"/>
    </xf>
    <xf numFmtId="0" fontId="4" fillId="0" borderId="0" xfId="0" applyFont="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textRotation="90" wrapText="1"/>
    </xf>
    <xf numFmtId="2"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3" xfId="0" applyFont="1" applyBorder="1" applyAlignment="1">
      <alignment horizontal="center" vertical="center" wrapText="1"/>
    </xf>
    <xf numFmtId="4" fontId="12" fillId="0" borderId="1" xfId="0" applyNumberFormat="1" applyFont="1" applyFill="1" applyBorder="1" applyAlignment="1">
      <alignment horizontal="center" vertical="center" wrapText="1"/>
    </xf>
    <xf numFmtId="0" fontId="15" fillId="0" borderId="0" xfId="0" applyFont="1" applyBorder="1" applyAlignment="1">
      <alignment horizontal="left" vertical="top" wrapText="1"/>
    </xf>
    <xf numFmtId="0" fontId="16" fillId="2" borderId="0" xfId="0" applyFont="1" applyFill="1" applyBorder="1" applyAlignment="1">
      <alignment horizontal="left" vertical="center" wrapText="1"/>
    </xf>
    <xf numFmtId="0" fontId="11" fillId="0" borderId="0" xfId="0" applyFont="1" applyAlignment="1">
      <alignment horizontal="left" vertical="center" wrapText="1"/>
    </xf>
    <xf numFmtId="0" fontId="11" fillId="0" borderId="0" xfId="0" applyNumberFormat="1" applyFont="1" applyBorder="1" applyAlignment="1">
      <alignment horizontal="left" vertical="center" wrapText="1"/>
    </xf>
    <xf numFmtId="166" fontId="13" fillId="0" borderId="1" xfId="0" applyNumberFormat="1" applyFont="1" applyBorder="1" applyAlignment="1">
      <alignment horizontal="center" vertical="center"/>
    </xf>
    <xf numFmtId="166" fontId="13" fillId="0" borderId="1" xfId="0" applyNumberFormat="1" applyFont="1" applyFill="1" applyBorder="1" applyAlignment="1">
      <alignment horizontal="center" vertical="center"/>
    </xf>
    <xf numFmtId="166" fontId="14" fillId="0" borderId="1" xfId="0" applyNumberFormat="1" applyFont="1" applyBorder="1" applyAlignment="1">
      <alignment horizontal="center" vertical="center"/>
    </xf>
    <xf numFmtId="166" fontId="14" fillId="0" borderId="1" xfId="0" applyNumberFormat="1" applyFont="1" applyFill="1" applyBorder="1" applyAlignment="1">
      <alignment horizontal="center" vertical="center"/>
    </xf>
    <xf numFmtId="166" fontId="14" fillId="0" borderId="6" xfId="0" applyNumberFormat="1" applyFont="1" applyFill="1" applyBorder="1" applyAlignment="1">
      <alignment horizontal="center" vertical="center"/>
    </xf>
  </cellXfs>
  <cellStyles count="4">
    <cellStyle name="Обычный" xfId="0" builtinId="0"/>
    <cellStyle name="Обычный 2" xfId="3"/>
    <cellStyle name="Обычный 3"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13</xdr:col>
      <xdr:colOff>19050</xdr:colOff>
      <xdr:row>8</xdr:row>
      <xdr:rowOff>952500</xdr:rowOff>
    </xdr:from>
    <xdr:to>
      <xdr:col>14</xdr:col>
      <xdr:colOff>0</xdr:colOff>
      <xdr:row>8</xdr:row>
      <xdr:rowOff>1304925</xdr:rowOff>
    </xdr:to>
    <xdr:pic>
      <xdr:nvPicPr>
        <xdr:cNvPr id="2194"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9725025" y="1943100"/>
          <a:ext cx="933450" cy="352425"/>
        </a:xfrm>
        <a:prstGeom prst="rect">
          <a:avLst/>
        </a:prstGeom>
        <a:noFill/>
        <a:ln w="9525">
          <a:noFill/>
          <a:miter lim="800000"/>
          <a:headEnd/>
          <a:tailEnd/>
        </a:ln>
      </xdr:spPr>
    </xdr:pic>
    <xdr:clientData/>
  </xdr:twoCellAnchor>
  <xdr:twoCellAnchor>
    <xdr:from>
      <xdr:col>12</xdr:col>
      <xdr:colOff>19050</xdr:colOff>
      <xdr:row>8</xdr:row>
      <xdr:rowOff>923925</xdr:rowOff>
    </xdr:from>
    <xdr:to>
      <xdr:col>12</xdr:col>
      <xdr:colOff>1019175</xdr:colOff>
      <xdr:row>8</xdr:row>
      <xdr:rowOff>1362075</xdr:rowOff>
    </xdr:to>
    <xdr:pic>
      <xdr:nvPicPr>
        <xdr:cNvPr id="2195"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8696325" y="1914525"/>
          <a:ext cx="1000125" cy="438150"/>
        </a:xfrm>
        <a:prstGeom prst="rect">
          <a:avLst/>
        </a:prstGeom>
        <a:noFill/>
        <a:ln w="9525">
          <a:noFill/>
          <a:miter lim="800000"/>
          <a:headEnd/>
          <a:tailEnd/>
        </a:ln>
      </xdr:spPr>
    </xdr:pic>
    <xdr:clientData/>
  </xdr:twoCellAnchor>
  <xdr:twoCellAnchor>
    <xdr:from>
      <xdr:col>14</xdr:col>
      <xdr:colOff>19050</xdr:colOff>
      <xdr:row>8</xdr:row>
      <xdr:rowOff>1600200</xdr:rowOff>
    </xdr:from>
    <xdr:to>
      <xdr:col>14</xdr:col>
      <xdr:colOff>1504950</xdr:colOff>
      <xdr:row>8</xdr:row>
      <xdr:rowOff>1962150</xdr:rowOff>
    </xdr:to>
    <xdr:pic>
      <xdr:nvPicPr>
        <xdr:cNvPr id="2196" name="Picture 5"/>
        <xdr:cNvPicPr>
          <a:picLocks noChangeAspect="1" noChangeArrowheads="1"/>
        </xdr:cNvPicPr>
      </xdr:nvPicPr>
      <xdr:blipFill>
        <a:blip xmlns:r="http://schemas.openxmlformats.org/officeDocument/2006/relationships" r:embed="rId3" cstate="print"/>
        <a:srcRect/>
        <a:stretch>
          <a:fillRect/>
        </a:stretch>
      </xdr:blipFill>
      <xdr:spPr bwMode="auto">
        <a:xfrm>
          <a:off x="10677525" y="2590800"/>
          <a:ext cx="1485900" cy="361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16"/>
  <sheetViews>
    <sheetView tabSelected="1" view="pageBreakPreview" zoomScale="85" zoomScaleSheetLayoutView="85" workbookViewId="0">
      <selection activeCell="B14" sqref="B14:R14"/>
    </sheetView>
  </sheetViews>
  <sheetFormatPr defaultRowHeight="12.75"/>
  <cols>
    <col min="1" max="1" width="3.140625" style="2" customWidth="1"/>
    <col min="2" max="2" width="31.140625" style="2" customWidth="1"/>
    <col min="3" max="3" width="6.140625" style="2" customWidth="1"/>
    <col min="4" max="4" width="6.28515625" style="2" customWidth="1"/>
    <col min="5" max="10" width="10.42578125" style="2" customWidth="1"/>
    <col min="11" max="11" width="5.7109375" style="2" customWidth="1"/>
    <col min="12" max="12" width="12.85546875" style="2" customWidth="1"/>
    <col min="13" max="13" width="13.7109375" style="2" customWidth="1"/>
    <col min="14" max="14" width="12.5703125" style="2" customWidth="1"/>
    <col min="15" max="15" width="24" style="2" customWidth="1"/>
    <col min="16" max="16" width="10.85546875" style="7" customWidth="1"/>
    <col min="17" max="17" width="10.5703125" style="2" customWidth="1"/>
    <col min="18" max="18" width="10.85546875" style="2" customWidth="1"/>
    <col min="19" max="19" width="13.140625" style="2" customWidth="1"/>
    <col min="20" max="20" width="9.7109375" style="2" bestFit="1" customWidth="1"/>
    <col min="21" max="16384" width="9.140625" style="2"/>
  </cols>
  <sheetData>
    <row r="1" spans="1:19" s="4" customFormat="1" ht="6.75" customHeight="1">
      <c r="A1" s="35"/>
      <c r="B1" s="35"/>
      <c r="C1" s="35"/>
      <c r="D1" s="35"/>
      <c r="E1" s="35"/>
      <c r="F1" s="35"/>
      <c r="G1" s="35"/>
      <c r="H1" s="35"/>
      <c r="I1" s="35"/>
      <c r="J1" s="35"/>
      <c r="K1" s="35"/>
      <c r="L1" s="35"/>
      <c r="M1" s="35"/>
      <c r="N1" s="35"/>
      <c r="O1" s="35"/>
      <c r="P1" s="35"/>
    </row>
    <row r="2" spans="1:19" s="4" customFormat="1" ht="36.75" customHeight="1">
      <c r="A2" s="9"/>
      <c r="B2" s="12" t="s">
        <v>15</v>
      </c>
      <c r="C2" s="36" t="s">
        <v>21</v>
      </c>
      <c r="D2" s="36"/>
      <c r="E2" s="36"/>
      <c r="F2" s="36"/>
      <c r="G2" s="36"/>
      <c r="H2" s="36"/>
      <c r="I2" s="36"/>
      <c r="J2" s="36"/>
      <c r="K2" s="36"/>
      <c r="L2" s="36"/>
      <c r="M2" s="36"/>
      <c r="N2" s="36"/>
      <c r="O2" s="36"/>
      <c r="P2" s="36"/>
    </row>
    <row r="3" spans="1:19" ht="15.75" customHeight="1">
      <c r="A3" s="13"/>
      <c r="B3" s="41" t="s">
        <v>19</v>
      </c>
      <c r="C3" s="41"/>
      <c r="D3" s="41"/>
      <c r="E3" s="41"/>
      <c r="F3" s="41"/>
      <c r="G3" s="41"/>
      <c r="H3" s="41"/>
      <c r="I3" s="41"/>
      <c r="J3" s="41"/>
      <c r="K3" s="41"/>
      <c r="L3" s="41"/>
      <c r="M3" s="41"/>
      <c r="N3" s="41"/>
      <c r="O3" s="41"/>
      <c r="P3" s="41"/>
      <c r="Q3" s="41"/>
      <c r="R3" s="41"/>
      <c r="S3" s="13"/>
    </row>
    <row r="4" spans="1:19" s="29" customFormat="1" ht="36" customHeight="1">
      <c r="A4" s="28"/>
      <c r="B4" s="42" t="s">
        <v>22</v>
      </c>
      <c r="C4" s="42"/>
      <c r="D4" s="42"/>
      <c r="E4" s="42"/>
      <c r="F4" s="42"/>
      <c r="G4" s="42"/>
      <c r="H4" s="42"/>
      <c r="I4" s="42"/>
      <c r="J4" s="42"/>
      <c r="K4" s="42"/>
      <c r="L4" s="42"/>
      <c r="M4" s="42"/>
      <c r="N4" s="42"/>
      <c r="O4" s="42"/>
      <c r="P4" s="42"/>
      <c r="Q4" s="42"/>
      <c r="R4" s="42"/>
      <c r="S4" s="28"/>
    </row>
    <row r="5" spans="1:19" s="29" customFormat="1" ht="54" customHeight="1">
      <c r="A5" s="28"/>
      <c r="B5" s="42" t="s">
        <v>23</v>
      </c>
      <c r="C5" s="42"/>
      <c r="D5" s="42"/>
      <c r="E5" s="42"/>
      <c r="F5" s="42"/>
      <c r="G5" s="42"/>
      <c r="H5" s="42"/>
      <c r="I5" s="42"/>
      <c r="J5" s="42"/>
      <c r="K5" s="42"/>
      <c r="L5" s="42"/>
      <c r="M5" s="42"/>
      <c r="N5" s="42"/>
      <c r="O5" s="42"/>
      <c r="P5" s="42"/>
      <c r="Q5" s="42"/>
      <c r="R5" s="42"/>
      <c r="S5" s="28"/>
    </row>
    <row r="6" spans="1:19" s="29" customFormat="1" ht="46.5" customHeight="1">
      <c r="A6" s="28"/>
      <c r="B6" s="43" t="s">
        <v>24</v>
      </c>
      <c r="C6" s="43"/>
      <c r="D6" s="43"/>
      <c r="E6" s="43"/>
      <c r="F6" s="43"/>
      <c r="G6" s="43"/>
      <c r="H6" s="43"/>
      <c r="I6" s="43"/>
      <c r="J6" s="43"/>
      <c r="K6" s="43"/>
      <c r="L6" s="43"/>
      <c r="M6" s="43"/>
      <c r="N6" s="43"/>
      <c r="O6" s="43"/>
      <c r="P6" s="43"/>
      <c r="Q6" s="43"/>
      <c r="R6" s="43"/>
      <c r="S6" s="28"/>
    </row>
    <row r="7" spans="1:19" ht="39" customHeight="1">
      <c r="A7" s="37" t="s">
        <v>0</v>
      </c>
      <c r="B7" s="37" t="s">
        <v>1</v>
      </c>
      <c r="C7" s="38" t="s">
        <v>12</v>
      </c>
      <c r="D7" s="38" t="s">
        <v>2</v>
      </c>
      <c r="E7" s="40" t="s">
        <v>9</v>
      </c>
      <c r="F7" s="40"/>
      <c r="G7" s="40"/>
      <c r="H7" s="40"/>
      <c r="I7" s="40"/>
      <c r="J7" s="40"/>
      <c r="K7" s="40"/>
      <c r="L7" s="39" t="s">
        <v>6</v>
      </c>
      <c r="M7" s="39"/>
      <c r="N7" s="39"/>
      <c r="O7" s="40" t="s">
        <v>14</v>
      </c>
      <c r="P7" s="40"/>
      <c r="Q7" s="40"/>
      <c r="R7" s="40"/>
    </row>
    <row r="8" spans="1:19" ht="39" customHeight="1">
      <c r="A8" s="37"/>
      <c r="B8" s="37"/>
      <c r="C8" s="38"/>
      <c r="D8" s="38"/>
      <c r="E8" s="44" t="s">
        <v>29</v>
      </c>
      <c r="F8" s="45"/>
      <c r="G8" s="44" t="s">
        <v>30</v>
      </c>
      <c r="H8" s="45"/>
      <c r="I8" s="44" t="s">
        <v>31</v>
      </c>
      <c r="J8" s="45"/>
      <c r="K8" s="27"/>
      <c r="L8" s="26"/>
      <c r="M8" s="26"/>
      <c r="N8" s="26"/>
      <c r="O8" s="27"/>
      <c r="P8" s="27"/>
      <c r="Q8" s="27"/>
      <c r="R8" s="27"/>
    </row>
    <row r="9" spans="1:19" ht="159" customHeight="1">
      <c r="A9" s="37"/>
      <c r="B9" s="37"/>
      <c r="C9" s="38"/>
      <c r="D9" s="38"/>
      <c r="E9" s="6" t="s">
        <v>16</v>
      </c>
      <c r="F9" s="6" t="s">
        <v>27</v>
      </c>
      <c r="G9" s="6" t="s">
        <v>17</v>
      </c>
      <c r="H9" s="6" t="s">
        <v>27</v>
      </c>
      <c r="I9" s="6" t="s">
        <v>18</v>
      </c>
      <c r="J9" s="6" t="s">
        <v>27</v>
      </c>
      <c r="K9" s="6" t="s">
        <v>13</v>
      </c>
      <c r="L9" s="8" t="s">
        <v>8</v>
      </c>
      <c r="M9" s="5" t="s">
        <v>3</v>
      </c>
      <c r="N9" s="3" t="s">
        <v>4</v>
      </c>
      <c r="O9" s="1" t="s">
        <v>7</v>
      </c>
      <c r="P9" s="6" t="s">
        <v>5</v>
      </c>
      <c r="Q9" s="8" t="s">
        <v>10</v>
      </c>
      <c r="R9" s="25" t="s">
        <v>11</v>
      </c>
    </row>
    <row r="10" spans="1:19" ht="33.75" customHeight="1">
      <c r="A10" s="22">
        <v>1</v>
      </c>
      <c r="B10" s="21" t="s">
        <v>32</v>
      </c>
      <c r="C10" s="20" t="s">
        <v>20</v>
      </c>
      <c r="D10" s="14">
        <v>1</v>
      </c>
      <c r="E10" s="54">
        <v>9400</v>
      </c>
      <c r="F10" s="54">
        <f>D10*E10</f>
        <v>9400</v>
      </c>
      <c r="G10" s="54">
        <v>11700</v>
      </c>
      <c r="H10" s="54">
        <f>G10*D10</f>
        <v>11700</v>
      </c>
      <c r="I10" s="55">
        <v>11700</v>
      </c>
      <c r="J10" s="55">
        <f>I10*D10</f>
        <v>11700</v>
      </c>
      <c r="K10" s="15">
        <v>3</v>
      </c>
      <c r="L10" s="16">
        <f>(E10+G10+I10)/3</f>
        <v>10933.333333333334</v>
      </c>
      <c r="M10" s="14">
        <f>STDEV(E10,G10,I10)</f>
        <v>1327.9056191361431</v>
      </c>
      <c r="N10" s="17">
        <f>M10/L10</f>
        <v>0.12145478223806186</v>
      </c>
      <c r="O10" s="18">
        <f>((D10/K10)*(SUM(E10,G10,I10)))</f>
        <v>10933.333333333332</v>
      </c>
      <c r="P10" s="19">
        <f>O10/D10</f>
        <v>10933.333333333332</v>
      </c>
      <c r="Q10" s="18">
        <f>ROUND(P10,2)</f>
        <v>10933.33</v>
      </c>
      <c r="R10" s="18">
        <f>Q10*D10</f>
        <v>10933.33</v>
      </c>
    </row>
    <row r="11" spans="1:19" ht="51.75" customHeight="1">
      <c r="A11" s="23"/>
      <c r="B11" s="46" t="s">
        <v>28</v>
      </c>
      <c r="C11" s="47"/>
      <c r="D11" s="48"/>
      <c r="E11" s="56"/>
      <c r="F11" s="56">
        <f>SUM(F10:F10)</f>
        <v>9400</v>
      </c>
      <c r="G11" s="56"/>
      <c r="H11" s="56">
        <f>SUM(H10:H10)</f>
        <v>11700</v>
      </c>
      <c r="I11" s="57"/>
      <c r="J11" s="58">
        <f>SUM(J10:J10)</f>
        <v>11700</v>
      </c>
      <c r="K11" s="30"/>
      <c r="L11" s="31"/>
      <c r="M11" s="32"/>
      <c r="N11" s="33"/>
      <c r="O11" s="24"/>
      <c r="P11" s="49" t="s">
        <v>11</v>
      </c>
      <c r="Q11" s="49"/>
      <c r="R11" s="34">
        <f>SUM(R10:R10)</f>
        <v>10933.33</v>
      </c>
    </row>
    <row r="12" spans="1:19" ht="21.75" customHeight="1">
      <c r="A12" s="23"/>
      <c r="B12" s="50" t="s">
        <v>25</v>
      </c>
      <c r="C12" s="50"/>
      <c r="D12" s="50"/>
      <c r="E12" s="50"/>
      <c r="F12" s="50"/>
      <c r="G12" s="50"/>
      <c r="H12" s="50"/>
      <c r="I12" s="50"/>
      <c r="J12" s="50"/>
      <c r="K12" s="50"/>
      <c r="L12" s="50"/>
      <c r="M12" s="50"/>
      <c r="N12" s="50"/>
      <c r="O12" s="50"/>
      <c r="P12" s="50"/>
      <c r="Q12" s="50"/>
      <c r="R12" s="50"/>
    </row>
    <row r="13" spans="1:19" customFormat="1" ht="20.25" customHeight="1">
      <c r="A13" s="10"/>
      <c r="B13" s="51" t="s">
        <v>26</v>
      </c>
      <c r="C13" s="51"/>
      <c r="D13" s="51"/>
      <c r="E13" s="51"/>
      <c r="F13" s="51"/>
      <c r="G13" s="51"/>
      <c r="H13" s="51"/>
      <c r="I13" s="51"/>
      <c r="J13" s="51"/>
      <c r="K13" s="51"/>
      <c r="L13" s="51"/>
      <c r="M13" s="51"/>
      <c r="N13" s="51"/>
      <c r="O13" s="51"/>
      <c r="P13" s="51"/>
      <c r="Q13" s="51"/>
      <c r="R13" s="51"/>
    </row>
    <row r="14" spans="1:19" customFormat="1" ht="30" customHeight="1">
      <c r="A14" s="10"/>
      <c r="B14" s="53" t="s">
        <v>33</v>
      </c>
      <c r="C14" s="53"/>
      <c r="D14" s="53"/>
      <c r="E14" s="53"/>
      <c r="F14" s="53"/>
      <c r="G14" s="53"/>
      <c r="H14" s="53"/>
      <c r="I14" s="53"/>
      <c r="J14" s="53"/>
      <c r="K14" s="53"/>
      <c r="L14" s="53"/>
      <c r="M14" s="53"/>
      <c r="N14" s="53"/>
      <c r="O14" s="53"/>
      <c r="P14" s="53"/>
      <c r="Q14" s="53"/>
      <c r="R14" s="53"/>
    </row>
    <row r="15" spans="1:19" customFormat="1" ht="15">
      <c r="A15" s="11"/>
      <c r="B15" s="52"/>
      <c r="C15" s="52"/>
      <c r="D15" s="52"/>
      <c r="E15" s="52"/>
      <c r="F15" s="52"/>
      <c r="G15" s="52"/>
      <c r="H15" s="52"/>
      <c r="I15" s="52"/>
      <c r="J15" s="52"/>
      <c r="K15" s="52"/>
      <c r="L15" s="52"/>
      <c r="M15" s="52"/>
      <c r="N15" s="52"/>
      <c r="O15" s="52"/>
      <c r="P15" s="52"/>
    </row>
    <row r="16" spans="1:19" customFormat="1" ht="14.25" customHeight="1">
      <c r="A16" s="11"/>
      <c r="B16" s="52"/>
      <c r="C16" s="52"/>
      <c r="D16" s="52"/>
      <c r="E16" s="52"/>
      <c r="F16" s="52"/>
      <c r="G16" s="52"/>
      <c r="H16" s="52"/>
      <c r="I16" s="52"/>
      <c r="J16" s="52"/>
      <c r="K16" s="52"/>
      <c r="L16" s="52"/>
      <c r="M16" s="52"/>
      <c r="N16" s="52"/>
      <c r="O16" s="52"/>
      <c r="P16" s="52"/>
    </row>
  </sheetData>
  <mergeCells count="22">
    <mergeCell ref="B11:D11"/>
    <mergeCell ref="P11:Q11"/>
    <mergeCell ref="B12:R12"/>
    <mergeCell ref="B13:R13"/>
    <mergeCell ref="B15:P16"/>
    <mergeCell ref="B14:R14"/>
    <mergeCell ref="A1:P1"/>
    <mergeCell ref="C2:P2"/>
    <mergeCell ref="A7:A9"/>
    <mergeCell ref="C7:C9"/>
    <mergeCell ref="D7:D9"/>
    <mergeCell ref="L7:N7"/>
    <mergeCell ref="E7:K7"/>
    <mergeCell ref="O7:R7"/>
    <mergeCell ref="B7:B9"/>
    <mergeCell ref="B3:R3"/>
    <mergeCell ref="B4:R4"/>
    <mergeCell ref="B5:R5"/>
    <mergeCell ref="B6:R6"/>
    <mergeCell ref="E8:F8"/>
    <mergeCell ref="G8:H8"/>
    <mergeCell ref="I8:J8"/>
  </mergeCells>
  <pageMargins left="0.15748031496062992" right="0.15748031496062992" top="0.19685039370078741" bottom="0.19685039370078741" header="0.31496062992125984" footer="0.15748031496062992"/>
  <pageSetup paperSize="9"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Расчет цены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user1</cp:lastModifiedBy>
  <cp:lastPrinted>2025-12-19T09:12:59Z</cp:lastPrinted>
  <dcterms:created xsi:type="dcterms:W3CDTF">2014-01-15T18:15:09Z</dcterms:created>
  <dcterms:modified xsi:type="dcterms:W3CDTF">2026-04-08T09:25:51Z</dcterms:modified>
</cp:coreProperties>
</file>