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480" windowWidth="16605" windowHeight="9435"/>
  </bookViews>
  <sheets>
    <sheet name="Прочие" sheetId="9" r:id="rId1"/>
  </sheets>
  <definedNames>
    <definedName name="_xlnm._FilterDatabase" localSheetId="0" hidden="1">Прочие!$A$9:$XK$81</definedName>
    <definedName name="_xlnm.Print_Area" localSheetId="0">Прочие!$A$1:$XK$103</definedName>
  </definedNames>
  <calcPr calcId="124519"/>
</workbook>
</file>

<file path=xl/calcChain.xml><?xml version="1.0" encoding="utf-8"?>
<calcChain xmlns="http://schemas.openxmlformats.org/spreadsheetml/2006/main">
  <c r="K12" i="9"/>
  <c r="L12" s="1"/>
  <c r="M12" s="1"/>
  <c r="N12" s="1"/>
  <c r="K13"/>
  <c r="L13" s="1"/>
  <c r="M13" s="1"/>
  <c r="N13" s="1"/>
  <c r="K14"/>
  <c r="L14" s="1"/>
  <c r="M14" s="1"/>
  <c r="N14" s="1"/>
  <c r="K15"/>
  <c r="L15" s="1"/>
  <c r="M15" s="1"/>
  <c r="N15" s="1"/>
  <c r="K16"/>
  <c r="L16" s="1"/>
  <c r="M16" s="1"/>
  <c r="N16" s="1"/>
  <c r="K17"/>
  <c r="L17" s="1"/>
  <c r="M17" s="1"/>
  <c r="N17" s="1"/>
  <c r="K18"/>
  <c r="L18" s="1"/>
  <c r="M18" s="1"/>
  <c r="N18" s="1"/>
  <c r="H12"/>
  <c r="I12" s="1"/>
  <c r="J12" s="1"/>
  <c r="H13"/>
  <c r="I13" s="1"/>
  <c r="J13" s="1"/>
  <c r="H14"/>
  <c r="I14" s="1"/>
  <c r="J14" s="1"/>
  <c r="H15"/>
  <c r="I15" s="1"/>
  <c r="J15" s="1"/>
  <c r="H16"/>
  <c r="I16" s="1"/>
  <c r="J16" s="1"/>
  <c r="H17"/>
  <c r="I17" s="1"/>
  <c r="J17" s="1"/>
  <c r="H18"/>
  <c r="I18" s="1"/>
  <c r="J18" s="1"/>
  <c r="K10" l="1"/>
  <c r="L10" s="1"/>
  <c r="M10" s="1"/>
  <c r="N10" s="1"/>
  <c r="K11"/>
  <c r="L11" s="1"/>
  <c r="M11" s="1"/>
  <c r="N11" s="1"/>
  <c r="H10"/>
  <c r="I10" s="1"/>
  <c r="J10" s="1"/>
  <c r="H11"/>
  <c r="I11" s="1"/>
  <c r="J11" s="1"/>
  <c r="N19" l="1"/>
  <c r="J20" l="1"/>
</calcChain>
</file>

<file path=xl/sharedStrings.xml><?xml version="1.0" encoding="utf-8"?>
<sst xmlns="http://schemas.openxmlformats.org/spreadsheetml/2006/main" count="40" uniqueCount="31">
  <si>
    <t>Наименование товара</t>
  </si>
  <si>
    <t>№</t>
  </si>
  <si>
    <t>Кол-во</t>
  </si>
  <si>
    <t>Ед. изм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</si>
  <si>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</si>
  <si>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</si>
  <si>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</si>
  <si>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</si>
  <si>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</si>
  <si>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</si>
  <si>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</si>
  <si>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</si>
  <si>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</si>
  <si>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</si>
  <si>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</si>
  <si>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Обоснование начальной (максимальной) цены контракта</t>
  </si>
  <si>
    <t>Поставщик 1</t>
  </si>
  <si>
    <t>Поставщик 2</t>
  </si>
  <si>
    <t>Поставщик 3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</si>
  <si>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</si>
  <si>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t>К</t>
    </r>
    <r>
      <rPr>
        <sz val="13"/>
        <color indexed="8"/>
        <rFont val="Times New Roman"/>
        <family val="1"/>
        <charset val="204"/>
      </rPr>
      <t xml:space="preserve">оэффициент вариации не превышает 33,00 %, поэтому совокупность значений, используемых в расчете принимается однородной. В соответствии с ч.5 ст.22 Закона 44-ФЗ, в целях применения метода сопостовамых рыночных цен (анализа рынка) использовалась информация о цена товара  коммерческих предложений поставщиков. Учитывая разъяснения Министерства экономразвития РФ (письмо от 26.10.2015 № ОГ-Д28-13651) при закупке товаров. работ, услуг у единственго поставщика (подрядчика, исполнителя) заказчик осущетсвляет такую закупку по наименьшей цене контракта. </t>
    </r>
  </si>
  <si>
    <t>шт.</t>
  </si>
  <si>
    <t>Автоматический выключатель</t>
  </si>
  <si>
    <t>Бокс для автоматических выключателей</t>
  </si>
  <si>
    <t>Кабель</t>
  </si>
  <si>
    <t>Провод</t>
  </si>
  <si>
    <t>Розетка электрическая</t>
  </si>
  <si>
    <t>м</t>
  </si>
  <si>
    <t xml:space="preserve">Расчет произвел инициатор закупки                                                                                                           Райков Д.Г.                                                                                                                                                      </t>
  </si>
  <si>
    <t>Панель светодиодная</t>
  </si>
  <si>
    <t>Щит распределительный навесной  для автоматических выключателей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</si>
</sst>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24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</cellStyleXfs>
  <cellXfs count="72">
    <xf numFmtId="0" fontId="0" fillId="0" borderId="0" xfId="0"/>
    <xf numFmtId="0" fontId="4" fillId="2" borderId="0" xfId="3" applyFont="1" applyFill="1"/>
    <xf numFmtId="0" fontId="5" fillId="2" borderId="1" xfId="3" applyFont="1" applyFill="1" applyBorder="1" applyAlignment="1">
      <alignment horizontal="center" vertical="top" wrapText="1"/>
    </xf>
    <xf numFmtId="0" fontId="4" fillId="2" borderId="0" xfId="3" applyFont="1" applyFill="1" applyBorder="1"/>
    <xf numFmtId="0" fontId="4" fillId="2" borderId="1" xfId="3" applyFont="1" applyFill="1" applyBorder="1"/>
    <xf numFmtId="2" fontId="10" fillId="2" borderId="1" xfId="3" applyNumberFormat="1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2" fontId="9" fillId="2" borderId="3" xfId="3" applyNumberFormat="1" applyFont="1" applyFill="1" applyBorder="1" applyAlignment="1">
      <alignment vertical="center"/>
    </xf>
    <xf numFmtId="2" fontId="9" fillId="2" borderId="0" xfId="3" applyNumberFormat="1" applyFont="1" applyFill="1" applyAlignment="1">
      <alignment vertical="center"/>
    </xf>
    <xf numFmtId="0" fontId="3" fillId="2" borderId="1" xfId="3" applyFont="1" applyFill="1" applyBorder="1" applyAlignment="1">
      <alignment horizontal="left" vertical="top" wrapText="1"/>
    </xf>
    <xf numFmtId="0" fontId="8" fillId="2" borderId="0" xfId="3" applyFont="1" applyFill="1" applyAlignment="1">
      <alignment horizontal="left" wrapText="1"/>
    </xf>
    <xf numFmtId="0" fontId="5" fillId="2" borderId="0" xfId="3" applyFont="1" applyFill="1" applyAlignment="1">
      <alignment horizont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top" wrapText="1"/>
    </xf>
    <xf numFmtId="0" fontId="13" fillId="2" borderId="0" xfId="1" applyFont="1" applyFill="1"/>
    <xf numFmtId="0" fontId="13" fillId="2" borderId="0" xfId="3" applyFont="1" applyFill="1"/>
    <xf numFmtId="0" fontId="14" fillId="2" borderId="0" xfId="1" applyFont="1" applyFill="1"/>
    <xf numFmtId="0" fontId="15" fillId="2" borderId="0" xfId="3" applyFont="1" applyFill="1"/>
    <xf numFmtId="0" fontId="16" fillId="2" borderId="0" xfId="1" applyFont="1" applyFill="1"/>
    <xf numFmtId="0" fontId="13" fillId="0" borderId="0" xfId="0" applyFont="1"/>
    <xf numFmtId="0" fontId="0" fillId="0" borderId="0" xfId="0" applyFont="1"/>
    <xf numFmtId="164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2" fontId="17" fillId="2" borderId="1" xfId="3" applyNumberFormat="1" applyFont="1" applyFill="1" applyBorder="1" applyAlignment="1">
      <alignment horizontal="center" vertical="center" wrapText="1"/>
    </xf>
    <xf numFmtId="165" fontId="17" fillId="2" borderId="1" xfId="3" applyNumberFormat="1" applyFont="1" applyFill="1" applyBorder="1" applyAlignment="1">
      <alignment horizontal="center" vertical="center" wrapText="1"/>
    </xf>
    <xf numFmtId="2" fontId="17" fillId="2" borderId="1" xfId="3" applyNumberFormat="1" applyFont="1" applyFill="1" applyBorder="1"/>
    <xf numFmtId="49" fontId="19" fillId="2" borderId="1" xfId="4" applyNumberFormat="1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49" fontId="19" fillId="2" borderId="5" xfId="4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0" fontId="8" fillId="2" borderId="0" xfId="3" applyFont="1" applyFill="1" applyAlignment="1">
      <alignment horizontal="left" wrapText="1"/>
    </xf>
    <xf numFmtId="0" fontId="6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164" fontId="17" fillId="0" borderId="1" xfId="3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/>
    </xf>
    <xf numFmtId="2" fontId="17" fillId="0" borderId="1" xfId="3" applyNumberFormat="1" applyFont="1" applyFill="1" applyBorder="1" applyAlignment="1">
      <alignment horizontal="center" vertical="center" wrapText="1"/>
    </xf>
    <xf numFmtId="165" fontId="17" fillId="0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wrapText="1"/>
    </xf>
    <xf numFmtId="0" fontId="0" fillId="0" borderId="0" xfId="0" applyFont="1" applyAlignment="1"/>
    <xf numFmtId="0" fontId="20" fillId="0" borderId="0" xfId="0" applyFont="1" applyAlignment="1">
      <alignment horizontal="center" vertical="top" wrapText="1"/>
    </xf>
    <xf numFmtId="0" fontId="6" fillId="2" borderId="6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8" fillId="2" borderId="3" xfId="3" applyFont="1" applyFill="1" applyBorder="1" applyAlignment="1">
      <alignment horizontal="right" vertical="center"/>
    </xf>
    <xf numFmtId="0" fontId="8" fillId="2" borderId="11" xfId="3" applyFont="1" applyFill="1" applyBorder="1" applyAlignment="1">
      <alignment horizontal="right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wrapText="1"/>
    </xf>
    <xf numFmtId="0" fontId="17" fillId="2" borderId="0" xfId="3" applyFont="1" applyFill="1" applyAlignment="1">
      <alignment horizontal="center" wrapText="1"/>
    </xf>
    <xf numFmtId="0" fontId="15" fillId="2" borderId="0" xfId="3" applyFont="1" applyFill="1" applyAlignment="1">
      <alignment horizontal="right"/>
    </xf>
    <xf numFmtId="0" fontId="13" fillId="2" borderId="0" xfId="3" applyFont="1" applyFill="1" applyAlignment="1">
      <alignment horizontal="left" wrapText="1"/>
    </xf>
    <xf numFmtId="0" fontId="13" fillId="2" borderId="0" xfId="3" applyFont="1" applyFill="1" applyAlignment="1">
      <alignment horizontal="right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_Мониторинг Яйцо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2150" y="2190750"/>
          <a:ext cx="1609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7</xdr:row>
      <xdr:rowOff>619125</xdr:rowOff>
    </xdr:from>
    <xdr:to>
      <xdr:col>8</xdr:col>
      <xdr:colOff>1019175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7550" y="3631406"/>
          <a:ext cx="1000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1225550</xdr:colOff>
      <xdr:row>7</xdr:row>
      <xdr:rowOff>3556000</xdr:rowOff>
    </xdr:from>
    <xdr:to>
      <xdr:col>10</xdr:col>
      <xdr:colOff>1327150</xdr:colOff>
      <xdr:row>7</xdr:row>
      <xdr:rowOff>3917950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74150" y="4800600"/>
          <a:ext cx="1409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88900</xdr:colOff>
      <xdr:row>7</xdr:row>
      <xdr:rowOff>2784475</xdr:rowOff>
    </xdr:from>
    <xdr:to>
      <xdr:col>10</xdr:col>
      <xdr:colOff>241300</xdr:colOff>
      <xdr:row>7</xdr:row>
      <xdr:rowOff>3013075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45600" y="40290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K88"/>
  <sheetViews>
    <sheetView tabSelected="1" view="pageBreakPreview" topLeftCell="A6" zoomScale="70" zoomScaleSheetLayoutView="70" zoomScalePageLayoutView="84" workbookViewId="0">
      <selection activeCell="B14" sqref="B14"/>
    </sheetView>
  </sheetViews>
  <sheetFormatPr defaultColWidth="9.140625" defaultRowHeight="12.75"/>
  <cols>
    <col min="1" max="1" width="4.42578125" style="1" customWidth="1"/>
    <col min="2" max="2" width="21.28515625" style="1" customWidth="1"/>
    <col min="3" max="3" width="9.140625" style="1"/>
    <col min="4" max="4" width="8.7109375" style="1" customWidth="1"/>
    <col min="5" max="5" width="15.42578125" style="1" customWidth="1"/>
    <col min="6" max="6" width="12.85546875" style="1" customWidth="1"/>
    <col min="7" max="7" width="15" style="1" customWidth="1"/>
    <col min="8" max="8" width="19" style="1" customWidth="1"/>
    <col min="9" max="9" width="15.7109375" style="1" customWidth="1"/>
    <col min="10" max="10" width="23.7109375" style="1" customWidth="1"/>
    <col min="11" max="11" width="16.42578125" style="1" customWidth="1"/>
    <col min="12" max="12" width="16" style="1" customWidth="1"/>
    <col min="13" max="13" width="13.85546875" style="1" customWidth="1"/>
    <col min="14" max="14" width="16.5703125" style="1" customWidth="1"/>
    <col min="15" max="15" width="9.140625" style="1" hidden="1" customWidth="1"/>
    <col min="16" max="16" width="9.5703125" style="1" hidden="1" customWidth="1"/>
    <col min="17" max="20" width="9.140625" style="1" hidden="1" customWidth="1"/>
    <col min="21" max="24" width="0" style="1" hidden="1" customWidth="1"/>
    <col min="25" max="38" width="9.140625" style="1"/>
    <col min="39" max="39" width="3.140625" style="1" customWidth="1"/>
    <col min="40" max="40" width="44.5703125" style="1" customWidth="1"/>
    <col min="41" max="41" width="34.5703125" style="1" customWidth="1"/>
    <col min="42" max="42" width="12.140625" style="1" customWidth="1"/>
    <col min="43" max="43" width="8.5703125" style="1" customWidth="1"/>
    <col min="44" max="44" width="22.5703125" style="1" customWidth="1"/>
    <col min="45" max="45" width="17.5703125" style="1" customWidth="1"/>
    <col min="46" max="46" width="18.5703125" style="1" customWidth="1"/>
    <col min="47" max="47" width="19.85546875" style="1" customWidth="1"/>
    <col min="48" max="48" width="18.5703125" style="1" customWidth="1"/>
    <col min="49" max="49" width="30.140625" style="1" customWidth="1"/>
    <col min="50" max="50" width="40.42578125" style="1" customWidth="1"/>
    <col min="51" max="51" width="23.5703125" style="1" customWidth="1"/>
    <col min="52" max="52" width="21.42578125" style="1" customWidth="1"/>
    <col min="53" max="53" width="23.85546875" style="1" customWidth="1"/>
    <col min="54" max="55" width="0" style="1" hidden="1" customWidth="1"/>
    <col min="56" max="16384" width="9.140625" style="1"/>
  </cols>
  <sheetData>
    <row r="1" spans="1:635" ht="17.25" hidden="1" customHeight="1">
      <c r="K1" s="51"/>
      <c r="L1" s="52"/>
      <c r="M1" s="52"/>
      <c r="N1" s="52"/>
      <c r="O1" s="12"/>
      <c r="P1" s="12"/>
    </row>
    <row r="2" spans="1:635" ht="19.5" hidden="1" customHeight="1">
      <c r="K2" s="53"/>
      <c r="L2" s="52"/>
      <c r="M2" s="52"/>
      <c r="N2" s="52"/>
      <c r="O2" s="12"/>
      <c r="P2" s="12"/>
    </row>
    <row r="3" spans="1:635" ht="19.5" hidden="1" customHeight="1">
      <c r="K3" s="20"/>
      <c r="L3" s="21"/>
      <c r="M3" s="21"/>
      <c r="N3" s="21"/>
      <c r="O3" s="12"/>
      <c r="P3" s="12"/>
    </row>
    <row r="4" spans="1:635" ht="19.5" hidden="1" customHeight="1" thickBot="1">
      <c r="K4" s="49"/>
      <c r="L4" s="49"/>
      <c r="M4" s="49"/>
      <c r="N4" s="49"/>
      <c r="O4" s="12"/>
      <c r="P4" s="12"/>
    </row>
    <row r="5" spans="1:635" ht="19.5" hidden="1" customHeight="1">
      <c r="K5" s="50"/>
      <c r="L5" s="50"/>
      <c r="M5" s="50"/>
      <c r="N5" s="50"/>
      <c r="O5" s="12"/>
      <c r="P5" s="12"/>
    </row>
    <row r="6" spans="1:635" ht="31.5" customHeight="1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635" ht="39" customHeight="1">
      <c r="A7" s="59" t="s">
        <v>1</v>
      </c>
      <c r="B7" s="61" t="s">
        <v>0</v>
      </c>
      <c r="C7" s="62" t="s">
        <v>3</v>
      </c>
      <c r="D7" s="62" t="s">
        <v>2</v>
      </c>
      <c r="E7" s="64" t="s">
        <v>4</v>
      </c>
      <c r="F7" s="65"/>
      <c r="G7" s="66"/>
      <c r="H7" s="55" t="s">
        <v>5</v>
      </c>
      <c r="I7" s="55"/>
      <c r="J7" s="55"/>
      <c r="K7" s="56" t="s">
        <v>6</v>
      </c>
      <c r="L7" s="56"/>
      <c r="M7" s="56"/>
      <c r="N7" s="56"/>
    </row>
    <row r="8" spans="1:635" ht="81.75" customHeight="1">
      <c r="A8" s="60"/>
      <c r="B8" s="62"/>
      <c r="C8" s="63"/>
      <c r="D8" s="63"/>
      <c r="E8" s="27" t="s">
        <v>16</v>
      </c>
      <c r="F8" s="27" t="s">
        <v>17</v>
      </c>
      <c r="G8" s="27" t="s">
        <v>18</v>
      </c>
      <c r="H8" s="34" t="s">
        <v>7</v>
      </c>
      <c r="I8" s="34" t="s">
        <v>8</v>
      </c>
      <c r="J8" s="37" t="s">
        <v>19</v>
      </c>
      <c r="K8" s="35" t="s">
        <v>9</v>
      </c>
      <c r="L8" s="34" t="s">
        <v>10</v>
      </c>
      <c r="M8" s="34" t="s">
        <v>11</v>
      </c>
      <c r="N8" s="34" t="s">
        <v>12</v>
      </c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</row>
    <row r="9" spans="1:635" ht="24" customHeight="1">
      <c r="A9" s="13"/>
      <c r="B9" s="28"/>
      <c r="C9" s="29"/>
      <c r="D9" s="29"/>
      <c r="E9" s="30"/>
      <c r="F9" s="30"/>
      <c r="G9" s="30"/>
      <c r="H9" s="14"/>
      <c r="I9" s="14"/>
      <c r="J9" s="14"/>
      <c r="K9" s="10"/>
      <c r="L9" s="2"/>
      <c r="M9" s="2"/>
      <c r="N9" s="2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</row>
    <row r="10" spans="1:635" ht="33.75" customHeight="1" thickBot="1">
      <c r="A10" s="38">
        <v>1</v>
      </c>
      <c r="B10" s="39" t="s">
        <v>22</v>
      </c>
      <c r="C10" s="40" t="s">
        <v>21</v>
      </c>
      <c r="D10" s="40">
        <v>10</v>
      </c>
      <c r="E10" s="41">
        <v>192</v>
      </c>
      <c r="F10" s="42">
        <v>181.01</v>
      </c>
      <c r="G10" s="43">
        <v>130</v>
      </c>
      <c r="H10" s="44">
        <f t="shared" ref="H10:H18" si="0">AVERAGE(E10:G10)</f>
        <v>167.67</v>
      </c>
      <c r="I10" s="45">
        <f t="shared" ref="I10:I18" si="1">SQRT(((SUM((POWER(G10-H10,2)),(POWER(F10-H10,2)),(POWER(E10-H10,2)))/(COLUMNS(E10:G10)-1))))</f>
        <v>33.082725099362655</v>
      </c>
      <c r="J10" s="45">
        <f t="shared" ref="J10:J18" si="2">I10/H10*100</f>
        <v>19.730855310647495</v>
      </c>
      <c r="K10" s="46">
        <f t="shared" ref="K10:K18" si="3">((D10/3)*(SUM(E10:G10)))</f>
        <v>1676.7</v>
      </c>
      <c r="L10" s="47">
        <f t="shared" ref="L10:L18" si="4">K10/D10</f>
        <v>167.67000000000002</v>
      </c>
      <c r="M10" s="46">
        <f t="shared" ref="M10:M18" si="5">ROUNDDOWN(L10,2)</f>
        <v>167.67</v>
      </c>
      <c r="N10" s="46">
        <f t="shared" ref="N10:N18" si="6">M10*D10</f>
        <v>1676.6999999999998</v>
      </c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</row>
    <row r="11" spans="1:635" ht="33" customHeight="1" thickBot="1">
      <c r="A11" s="38">
        <v>2</v>
      </c>
      <c r="B11" s="39" t="s">
        <v>22</v>
      </c>
      <c r="C11" s="40" t="s">
        <v>21</v>
      </c>
      <c r="D11" s="40">
        <v>10</v>
      </c>
      <c r="E11" s="41">
        <v>163</v>
      </c>
      <c r="F11" s="42">
        <v>164.23</v>
      </c>
      <c r="G11" s="43">
        <v>120</v>
      </c>
      <c r="H11" s="44">
        <f t="shared" si="0"/>
        <v>149.07666666666668</v>
      </c>
      <c r="I11" s="45">
        <f t="shared" si="1"/>
        <v>25.188640958442623</v>
      </c>
      <c r="J11" s="45">
        <f t="shared" si="2"/>
        <v>16.89643424531625</v>
      </c>
      <c r="K11" s="46">
        <f t="shared" si="3"/>
        <v>1490.7666666666669</v>
      </c>
      <c r="L11" s="47">
        <f t="shared" si="4"/>
        <v>149.07666666666668</v>
      </c>
      <c r="M11" s="46">
        <f t="shared" si="5"/>
        <v>149.07</v>
      </c>
      <c r="N11" s="46">
        <f t="shared" si="6"/>
        <v>1490.6999999999998</v>
      </c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</row>
    <row r="12" spans="1:635" ht="30.75" customHeight="1" thickBot="1">
      <c r="A12" s="48">
        <v>3</v>
      </c>
      <c r="B12" s="39" t="s">
        <v>23</v>
      </c>
      <c r="C12" s="40" t="s">
        <v>21</v>
      </c>
      <c r="D12" s="40">
        <v>20</v>
      </c>
      <c r="E12" s="41">
        <v>60.5</v>
      </c>
      <c r="F12" s="42">
        <v>62.6</v>
      </c>
      <c r="G12" s="43">
        <v>50</v>
      </c>
      <c r="H12" s="44">
        <f t="shared" si="0"/>
        <v>57.699999999999996</v>
      </c>
      <c r="I12" s="45">
        <f t="shared" si="1"/>
        <v>6.7505555326950688</v>
      </c>
      <c r="J12" s="45">
        <f t="shared" si="2"/>
        <v>11.699403002937729</v>
      </c>
      <c r="K12" s="46">
        <f t="shared" si="3"/>
        <v>1154</v>
      </c>
      <c r="L12" s="47">
        <f t="shared" si="4"/>
        <v>57.7</v>
      </c>
      <c r="M12" s="46">
        <f t="shared" si="5"/>
        <v>57.7</v>
      </c>
      <c r="N12" s="46">
        <f t="shared" si="6"/>
        <v>1154</v>
      </c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</row>
    <row r="13" spans="1:635" ht="87.75" customHeight="1" thickBot="1">
      <c r="A13" s="48">
        <v>4</v>
      </c>
      <c r="B13" s="39" t="s">
        <v>30</v>
      </c>
      <c r="C13" s="40" t="s">
        <v>21</v>
      </c>
      <c r="D13" s="40">
        <v>2</v>
      </c>
      <c r="E13" s="41">
        <v>3855</v>
      </c>
      <c r="F13" s="42">
        <v>3281.59</v>
      </c>
      <c r="G13" s="43">
        <v>2700</v>
      </c>
      <c r="H13" s="44">
        <f t="shared" si="0"/>
        <v>3278.8633333333332</v>
      </c>
      <c r="I13" s="45">
        <f t="shared" si="1"/>
        <v>577.5048277143087</v>
      </c>
      <c r="J13" s="45">
        <f t="shared" si="2"/>
        <v>17.612958181066062</v>
      </c>
      <c r="K13" s="46">
        <f t="shared" si="3"/>
        <v>6557.7266666666665</v>
      </c>
      <c r="L13" s="47">
        <f t="shared" si="4"/>
        <v>3278.8633333333332</v>
      </c>
      <c r="M13" s="46">
        <f t="shared" si="5"/>
        <v>3278.86</v>
      </c>
      <c r="N13" s="46">
        <f t="shared" si="6"/>
        <v>6557.72</v>
      </c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</row>
    <row r="14" spans="1:635" ht="51" customHeight="1" thickBot="1">
      <c r="A14" s="48">
        <v>5</v>
      </c>
      <c r="B14" s="39" t="s">
        <v>24</v>
      </c>
      <c r="C14" s="40" t="s">
        <v>27</v>
      </c>
      <c r="D14" s="40">
        <v>100</v>
      </c>
      <c r="E14" s="41">
        <v>142</v>
      </c>
      <c r="F14" s="42">
        <v>123.89</v>
      </c>
      <c r="G14" s="43">
        <v>130</v>
      </c>
      <c r="H14" s="44">
        <f t="shared" si="0"/>
        <v>131.96333333333334</v>
      </c>
      <c r="I14" s="45">
        <f t="shared" si="1"/>
        <v>9.2132531352032938</v>
      </c>
      <c r="J14" s="45">
        <f t="shared" si="2"/>
        <v>6.9816765782439267</v>
      </c>
      <c r="K14" s="46">
        <f t="shared" si="3"/>
        <v>13196.333333333334</v>
      </c>
      <c r="L14" s="47">
        <f t="shared" si="4"/>
        <v>131.96333333333334</v>
      </c>
      <c r="M14" s="46">
        <f t="shared" si="5"/>
        <v>131.96</v>
      </c>
      <c r="N14" s="46">
        <f t="shared" si="6"/>
        <v>13196</v>
      </c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</row>
    <row r="15" spans="1:635" ht="51" customHeight="1" thickBot="1">
      <c r="A15" s="48">
        <v>6</v>
      </c>
      <c r="B15" s="39" t="s">
        <v>25</v>
      </c>
      <c r="C15" s="40" t="s">
        <v>27</v>
      </c>
      <c r="D15" s="40">
        <v>100</v>
      </c>
      <c r="E15" s="41">
        <v>60.5</v>
      </c>
      <c r="F15" s="42">
        <v>56.1</v>
      </c>
      <c r="G15" s="43">
        <v>60</v>
      </c>
      <c r="H15" s="44">
        <f t="shared" si="0"/>
        <v>58.866666666666667</v>
      </c>
      <c r="I15" s="45">
        <f t="shared" si="1"/>
        <v>2.4090108620206196</v>
      </c>
      <c r="J15" s="45">
        <f t="shared" si="2"/>
        <v>4.0923174326511091</v>
      </c>
      <c r="K15" s="46">
        <f t="shared" si="3"/>
        <v>5886.666666666667</v>
      </c>
      <c r="L15" s="47">
        <f t="shared" si="4"/>
        <v>58.866666666666667</v>
      </c>
      <c r="M15" s="46">
        <f t="shared" si="5"/>
        <v>58.86</v>
      </c>
      <c r="N15" s="46">
        <f t="shared" si="6"/>
        <v>5886</v>
      </c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</row>
    <row r="16" spans="1:635" ht="51" customHeight="1" thickBot="1">
      <c r="A16" s="48">
        <v>7</v>
      </c>
      <c r="B16" s="39" t="s">
        <v>26</v>
      </c>
      <c r="C16" s="40" t="s">
        <v>21</v>
      </c>
      <c r="D16" s="40">
        <v>20</v>
      </c>
      <c r="E16" s="41">
        <v>103</v>
      </c>
      <c r="F16" s="42">
        <v>93.09</v>
      </c>
      <c r="G16" s="43">
        <v>107</v>
      </c>
      <c r="H16" s="44">
        <f t="shared" si="0"/>
        <v>101.03000000000002</v>
      </c>
      <c r="I16" s="45">
        <f t="shared" si="1"/>
        <v>7.1611940345168676</v>
      </c>
      <c r="J16" s="45">
        <f t="shared" si="2"/>
        <v>7.0881857215845461</v>
      </c>
      <c r="K16" s="46">
        <f t="shared" si="3"/>
        <v>2020.6000000000004</v>
      </c>
      <c r="L16" s="47">
        <f t="shared" si="4"/>
        <v>101.03000000000002</v>
      </c>
      <c r="M16" s="46">
        <f t="shared" si="5"/>
        <v>101.03</v>
      </c>
      <c r="N16" s="46">
        <f t="shared" si="6"/>
        <v>2020.6</v>
      </c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</row>
    <row r="17" spans="1:635" ht="51" customHeight="1" thickBot="1">
      <c r="A17" s="48">
        <v>8</v>
      </c>
      <c r="B17" s="39" t="s">
        <v>26</v>
      </c>
      <c r="C17" s="40" t="s">
        <v>21</v>
      </c>
      <c r="D17" s="40">
        <v>5</v>
      </c>
      <c r="E17" s="41">
        <v>336</v>
      </c>
      <c r="F17" s="42">
        <v>341.38</v>
      </c>
      <c r="G17" s="43">
        <v>316</v>
      </c>
      <c r="H17" s="44">
        <f t="shared" si="0"/>
        <v>331.12666666666667</v>
      </c>
      <c r="I17" s="45">
        <f t="shared" si="1"/>
        <v>13.373411432141513</v>
      </c>
      <c r="J17" s="45">
        <f t="shared" si="2"/>
        <v>4.0387600209813499</v>
      </c>
      <c r="K17" s="46">
        <f t="shared" si="3"/>
        <v>1655.6333333333334</v>
      </c>
      <c r="L17" s="47">
        <f t="shared" si="4"/>
        <v>331.12666666666667</v>
      </c>
      <c r="M17" s="46">
        <f t="shared" si="5"/>
        <v>331.12</v>
      </c>
      <c r="N17" s="46">
        <f t="shared" si="6"/>
        <v>1655.6</v>
      </c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</row>
    <row r="18" spans="1:635" ht="51" customHeight="1" thickBot="1">
      <c r="A18" s="48">
        <v>9</v>
      </c>
      <c r="B18" s="39" t="s">
        <v>29</v>
      </c>
      <c r="C18" s="40" t="s">
        <v>21</v>
      </c>
      <c r="D18" s="40">
        <v>20</v>
      </c>
      <c r="E18" s="41">
        <v>678</v>
      </c>
      <c r="F18" s="32">
        <v>662.96</v>
      </c>
      <c r="G18" s="43">
        <v>630</v>
      </c>
      <c r="H18" s="44">
        <f t="shared" si="0"/>
        <v>656.98666666666668</v>
      </c>
      <c r="I18" s="45">
        <f t="shared" si="1"/>
        <v>24.551181913165273</v>
      </c>
      <c r="J18" s="45">
        <f t="shared" si="2"/>
        <v>3.7369376212351249</v>
      </c>
      <c r="K18" s="46">
        <f t="shared" si="3"/>
        <v>13139.733333333334</v>
      </c>
      <c r="L18" s="47">
        <f t="shared" si="4"/>
        <v>656.98666666666668</v>
      </c>
      <c r="M18" s="46">
        <f t="shared" si="5"/>
        <v>656.98</v>
      </c>
      <c r="N18" s="46">
        <f t="shared" si="6"/>
        <v>13139.6</v>
      </c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</row>
    <row r="19" spans="1:635" ht="18" customHeight="1">
      <c r="A19" s="4"/>
      <c r="B19" s="33"/>
      <c r="C19" s="31"/>
      <c r="D19" s="31"/>
      <c r="E19" s="32"/>
      <c r="F19" s="32"/>
      <c r="G19" s="32"/>
      <c r="H19" s="22"/>
      <c r="I19" s="23"/>
      <c r="J19" s="23"/>
      <c r="K19" s="24"/>
      <c r="L19" s="25"/>
      <c r="M19" s="24"/>
      <c r="N19" s="26">
        <f>SUM(N10:N18)</f>
        <v>46776.92</v>
      </c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</row>
    <row r="20" spans="1:635" ht="45.75" customHeight="1">
      <c r="A20" s="57" t="s">
        <v>13</v>
      </c>
      <c r="B20" s="57"/>
      <c r="C20" s="57"/>
      <c r="D20" s="57"/>
      <c r="E20" s="57"/>
      <c r="F20" s="57"/>
      <c r="G20" s="57"/>
      <c r="H20" s="57"/>
      <c r="I20" s="58"/>
      <c r="J20" s="5">
        <f>N19</f>
        <v>46776.92</v>
      </c>
      <c r="K20" s="6" t="s">
        <v>14</v>
      </c>
      <c r="L20" s="7"/>
      <c r="M20" s="7"/>
      <c r="N20" s="8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</row>
    <row r="21" spans="1:635" ht="27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</row>
    <row r="22" spans="1:635" ht="1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</row>
    <row r="23" spans="1:635" ht="51" customHeight="1">
      <c r="A23" s="67" t="s">
        <v>20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</row>
    <row r="24" spans="1:635" ht="23.25" customHeight="1">
      <c r="A24" s="68" t="s">
        <v>28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</row>
    <row r="25" spans="1:635" ht="81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</row>
    <row r="26" spans="1:635" ht="45" customHeight="1">
      <c r="B26" s="70"/>
      <c r="C26" s="70"/>
      <c r="D26" s="70"/>
      <c r="E26" s="70"/>
      <c r="F26" s="70"/>
      <c r="G26" s="70"/>
      <c r="H26" s="70"/>
      <c r="I26" s="70"/>
      <c r="J26" s="70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</row>
    <row r="27" spans="1:635" ht="78.75" customHeight="1">
      <c r="B27" s="70"/>
      <c r="C27" s="70"/>
      <c r="D27" s="70"/>
      <c r="E27" s="70"/>
      <c r="F27" s="70"/>
      <c r="G27" s="70"/>
      <c r="H27" s="70"/>
      <c r="I27" s="70"/>
      <c r="J27" s="70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</row>
    <row r="28" spans="1:635" ht="66" customHeight="1">
      <c r="B28" s="70"/>
      <c r="C28" s="70"/>
      <c r="D28" s="70"/>
      <c r="E28" s="70"/>
      <c r="F28" s="70"/>
      <c r="G28" s="70"/>
      <c r="H28" s="70"/>
      <c r="I28" s="70"/>
      <c r="J28" s="70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</row>
    <row r="29" spans="1:635" ht="31.5" customHeight="1">
      <c r="B29" s="15"/>
      <c r="C29" s="16"/>
      <c r="D29" s="16"/>
      <c r="E29" s="71"/>
      <c r="F29" s="71"/>
      <c r="G29" s="71"/>
      <c r="H29" s="71"/>
      <c r="I29" s="16"/>
      <c r="J29" s="16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</row>
    <row r="30" spans="1:635" ht="27" customHeight="1">
      <c r="B30" s="17"/>
      <c r="C30" s="18"/>
      <c r="D30" s="18"/>
      <c r="E30" s="18"/>
      <c r="F30" s="18"/>
      <c r="G30" s="18"/>
      <c r="H30" s="18"/>
      <c r="I30" s="18"/>
      <c r="J30" s="18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</row>
    <row r="31" spans="1:635" ht="35.25" customHeight="1">
      <c r="B31" s="19"/>
      <c r="C31" s="18"/>
      <c r="D31" s="18"/>
      <c r="E31" s="18"/>
      <c r="F31" s="69"/>
      <c r="G31" s="69"/>
      <c r="H31" s="69"/>
      <c r="I31" s="18"/>
      <c r="J31" s="18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</row>
    <row r="32" spans="1:635" ht="14.25" customHeight="1">
      <c r="B32" s="17"/>
      <c r="C32" s="18"/>
      <c r="D32" s="18"/>
      <c r="E32" s="18"/>
      <c r="F32" s="18"/>
      <c r="G32" s="18"/>
      <c r="H32" s="18"/>
      <c r="I32" s="18"/>
      <c r="J32" s="18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</row>
    <row r="33" spans="2:635" ht="14.25" customHeight="1">
      <c r="B33" s="17"/>
      <c r="C33" s="18"/>
      <c r="D33" s="18"/>
      <c r="E33" s="18"/>
      <c r="F33" s="18"/>
      <c r="G33" s="18"/>
      <c r="H33" s="18"/>
      <c r="I33" s="18"/>
      <c r="J33" s="18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</row>
    <row r="34" spans="2:635" ht="87.75" customHeight="1">
      <c r="B34" s="18"/>
      <c r="C34" s="18"/>
      <c r="D34" s="18"/>
      <c r="E34" s="18"/>
      <c r="F34" s="69"/>
      <c r="G34" s="69"/>
      <c r="H34" s="69"/>
      <c r="I34" s="18"/>
      <c r="J34" s="18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</row>
    <row r="35" spans="2:635" ht="54" customHeight="1">
      <c r="B35" s="18"/>
      <c r="C35" s="18"/>
      <c r="D35" s="18"/>
      <c r="E35" s="18"/>
      <c r="F35" s="18"/>
      <c r="G35" s="18"/>
      <c r="H35" s="18"/>
      <c r="I35" s="18"/>
      <c r="J35" s="18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</row>
    <row r="36" spans="2:635" ht="27" customHeight="1">
      <c r="B36" s="18"/>
      <c r="C36" s="18"/>
      <c r="D36" s="18"/>
      <c r="E36" s="18"/>
      <c r="F36" s="18"/>
      <c r="G36" s="18"/>
      <c r="H36" s="18"/>
      <c r="I36" s="18"/>
      <c r="J36" s="18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</row>
    <row r="37" spans="2:635" ht="52.5" customHeight="1">
      <c r="B37" s="18"/>
      <c r="C37" s="18"/>
      <c r="D37" s="18"/>
      <c r="E37" s="18"/>
      <c r="F37" s="18"/>
      <c r="G37" s="18"/>
      <c r="H37" s="18"/>
      <c r="I37" s="18"/>
      <c r="J37" s="18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</row>
    <row r="38" spans="2:635" ht="54" customHeight="1">
      <c r="B38" s="18"/>
      <c r="C38" s="18"/>
      <c r="D38" s="18"/>
      <c r="E38" s="18"/>
      <c r="F38" s="69"/>
      <c r="G38" s="69"/>
      <c r="H38" s="69"/>
      <c r="I38" s="18"/>
      <c r="J38" s="18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</row>
    <row r="39" spans="2:635" ht="41.25" customHeight="1"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</row>
    <row r="40" spans="2:635" ht="36" customHeight="1"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</row>
    <row r="41" spans="2:635" ht="32.25" customHeight="1"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</row>
    <row r="42" spans="2:635" ht="36.75" customHeight="1"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</row>
    <row r="43" spans="2:635" ht="6.75" customHeight="1"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</row>
    <row r="44" spans="2:635" ht="6.75" hidden="1" customHeight="1"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</row>
    <row r="45" spans="2:635" ht="81" customHeight="1"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</row>
    <row r="46" spans="2:635" ht="51.75" customHeight="1"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</row>
    <row r="47" spans="2:635" ht="61.9" customHeight="1"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</row>
    <row r="48" spans="2:635" ht="31.5" customHeight="1"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</row>
    <row r="49" spans="263:635" ht="31.5" customHeight="1"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</row>
    <row r="50" spans="263:635" ht="46.5" customHeight="1"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</row>
    <row r="51" spans="263:635" ht="46.5" customHeight="1"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</row>
    <row r="52" spans="263:635" ht="46.5" customHeight="1"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</row>
    <row r="53" spans="263:635" ht="46.5" customHeight="1"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</row>
    <row r="54" spans="263:635" ht="46.5" customHeight="1"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</row>
    <row r="55" spans="263:635" ht="46.5" customHeight="1"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</row>
    <row r="56" spans="263:635" ht="42.75" customHeight="1"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</row>
    <row r="57" spans="263:635" ht="84.6" customHeight="1"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</row>
    <row r="58" spans="263:635" ht="65.45" customHeight="1"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</row>
    <row r="59" spans="263:635" ht="46.5" customHeight="1"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</row>
    <row r="60" spans="263:635" ht="68.45" customHeight="1"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</row>
    <row r="61" spans="263:635" ht="72.599999999999994" customHeight="1"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</row>
    <row r="62" spans="263:635" ht="46.5" customHeight="1"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</row>
    <row r="63" spans="263:635" ht="46.5" customHeight="1"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</row>
    <row r="64" spans="263:635" ht="69.599999999999994" customHeight="1"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</row>
    <row r="65" spans="15:635" ht="46.5" customHeight="1"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</row>
    <row r="66" spans="15:635" ht="46.5" customHeight="1"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</row>
    <row r="67" spans="15:635" ht="46.5" customHeight="1"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</row>
    <row r="68" spans="15:635" ht="76.900000000000006" customHeight="1"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</row>
    <row r="69" spans="15:635" ht="46.5" customHeight="1"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</row>
    <row r="70" spans="15:635" ht="90.6" customHeight="1"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</row>
    <row r="71" spans="15:635" ht="76.900000000000006" customHeight="1"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</row>
    <row r="72" spans="15:635" ht="64.150000000000006" customHeight="1"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</row>
    <row r="73" spans="15:635" ht="64.150000000000006" customHeight="1"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  <c r="TX73" s="3"/>
      <c r="TY73" s="3"/>
      <c r="TZ73" s="3"/>
      <c r="UA73" s="3"/>
      <c r="UB73" s="3"/>
      <c r="UC73" s="3"/>
      <c r="UD73" s="3"/>
      <c r="UE73" s="3"/>
      <c r="UF73" s="3"/>
      <c r="UG73" s="3"/>
      <c r="UH73" s="3"/>
      <c r="UI73" s="3"/>
      <c r="UJ73" s="3"/>
      <c r="UK73" s="3"/>
      <c r="UL73" s="3"/>
      <c r="UM73" s="3"/>
      <c r="UN73" s="3"/>
      <c r="UO73" s="3"/>
      <c r="UP73" s="3"/>
      <c r="UQ73" s="3"/>
      <c r="UR73" s="3"/>
      <c r="US73" s="3"/>
      <c r="UT73" s="3"/>
      <c r="UU73" s="3"/>
      <c r="UV73" s="3"/>
      <c r="UW73" s="3"/>
      <c r="UX73" s="3"/>
      <c r="UY73" s="3"/>
      <c r="UZ73" s="3"/>
      <c r="VA73" s="3"/>
      <c r="VB73" s="3"/>
      <c r="VC73" s="3"/>
      <c r="VD73" s="3"/>
      <c r="VE73" s="3"/>
      <c r="VF73" s="3"/>
      <c r="VG73" s="3"/>
      <c r="VH73" s="3"/>
      <c r="VI73" s="3"/>
      <c r="VJ73" s="3"/>
      <c r="VK73" s="3"/>
      <c r="VL73" s="3"/>
      <c r="VM73" s="3"/>
      <c r="VN73" s="3"/>
      <c r="VO73" s="3"/>
      <c r="VP73" s="3"/>
      <c r="VQ73" s="3"/>
      <c r="VR73" s="3"/>
      <c r="VS73" s="3"/>
      <c r="VT73" s="3"/>
      <c r="VU73" s="3"/>
      <c r="VV73" s="3"/>
      <c r="VW73" s="3"/>
      <c r="VX73" s="3"/>
      <c r="VY73" s="3"/>
      <c r="VZ73" s="3"/>
      <c r="WA73" s="3"/>
      <c r="WB73" s="3"/>
      <c r="WC73" s="3"/>
      <c r="WD73" s="3"/>
      <c r="WE73" s="3"/>
      <c r="WF73" s="3"/>
      <c r="WG73" s="3"/>
      <c r="WH73" s="3"/>
      <c r="WI73" s="3"/>
      <c r="WJ73" s="3"/>
      <c r="WK73" s="3"/>
      <c r="WL73" s="3"/>
      <c r="WM73" s="3"/>
      <c r="WN73" s="3"/>
      <c r="WO73" s="3"/>
      <c r="WP73" s="3"/>
      <c r="WQ73" s="3"/>
      <c r="WR73" s="3"/>
      <c r="WS73" s="3"/>
      <c r="WT73" s="3"/>
      <c r="WU73" s="3"/>
      <c r="WV73" s="3"/>
      <c r="WW73" s="3"/>
      <c r="WX73" s="3"/>
      <c r="WY73" s="3"/>
      <c r="WZ73" s="3"/>
      <c r="XA73" s="3"/>
      <c r="XB73" s="3"/>
      <c r="XC73" s="3"/>
      <c r="XD73" s="3"/>
      <c r="XE73" s="3"/>
      <c r="XF73" s="3"/>
      <c r="XG73" s="3"/>
      <c r="XH73" s="3"/>
      <c r="XI73" s="3"/>
      <c r="XJ73" s="3"/>
      <c r="XK73" s="3"/>
    </row>
    <row r="74" spans="15:635" ht="64.150000000000006" customHeight="1"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  <c r="TX74" s="3"/>
      <c r="TY74" s="3"/>
      <c r="TZ74" s="3"/>
      <c r="UA74" s="3"/>
      <c r="UB74" s="3"/>
      <c r="UC74" s="3"/>
      <c r="UD74" s="3"/>
      <c r="UE74" s="3"/>
      <c r="UF74" s="3"/>
      <c r="UG74" s="3"/>
      <c r="UH74" s="3"/>
      <c r="UI74" s="3"/>
      <c r="UJ74" s="3"/>
      <c r="UK74" s="3"/>
      <c r="UL74" s="3"/>
      <c r="UM74" s="3"/>
      <c r="UN74" s="3"/>
      <c r="UO74" s="3"/>
      <c r="UP74" s="3"/>
      <c r="UQ74" s="3"/>
      <c r="UR74" s="3"/>
      <c r="US74" s="3"/>
      <c r="UT74" s="3"/>
      <c r="UU74" s="3"/>
      <c r="UV74" s="3"/>
      <c r="UW74" s="3"/>
      <c r="UX74" s="3"/>
      <c r="UY74" s="3"/>
      <c r="UZ74" s="3"/>
      <c r="VA74" s="3"/>
      <c r="VB74" s="3"/>
      <c r="VC74" s="3"/>
      <c r="VD74" s="3"/>
      <c r="VE74" s="3"/>
      <c r="VF74" s="3"/>
      <c r="VG74" s="3"/>
      <c r="VH74" s="3"/>
      <c r="VI74" s="3"/>
      <c r="VJ74" s="3"/>
      <c r="VK74" s="3"/>
      <c r="VL74" s="3"/>
      <c r="VM74" s="3"/>
      <c r="VN74" s="3"/>
      <c r="VO74" s="3"/>
      <c r="VP74" s="3"/>
      <c r="VQ74" s="3"/>
      <c r="VR74" s="3"/>
      <c r="VS74" s="3"/>
      <c r="VT74" s="3"/>
      <c r="VU74" s="3"/>
      <c r="VV74" s="3"/>
      <c r="VW74" s="3"/>
      <c r="VX74" s="3"/>
      <c r="VY74" s="3"/>
      <c r="VZ74" s="3"/>
      <c r="WA74" s="3"/>
      <c r="WB74" s="3"/>
      <c r="WC74" s="3"/>
      <c r="WD74" s="3"/>
      <c r="WE74" s="3"/>
      <c r="WF74" s="3"/>
      <c r="WG74" s="3"/>
      <c r="WH74" s="3"/>
      <c r="WI74" s="3"/>
      <c r="WJ74" s="3"/>
      <c r="WK74" s="3"/>
      <c r="WL74" s="3"/>
      <c r="WM74" s="3"/>
      <c r="WN74" s="3"/>
      <c r="WO74" s="3"/>
      <c r="WP74" s="3"/>
      <c r="WQ74" s="3"/>
      <c r="WR74" s="3"/>
      <c r="WS74" s="3"/>
      <c r="WT74" s="3"/>
      <c r="WU74" s="3"/>
      <c r="WV74" s="3"/>
      <c r="WW74" s="3"/>
      <c r="WX74" s="3"/>
      <c r="WY74" s="3"/>
      <c r="WZ74" s="3"/>
      <c r="XA74" s="3"/>
      <c r="XB74" s="3"/>
      <c r="XC74" s="3"/>
      <c r="XD74" s="3"/>
      <c r="XE74" s="3"/>
      <c r="XF74" s="3"/>
      <c r="XG74" s="3"/>
      <c r="XH74" s="3"/>
      <c r="XI74" s="3"/>
      <c r="XJ74" s="3"/>
      <c r="XK74" s="3"/>
    </row>
    <row r="75" spans="15:635" ht="64.150000000000006" customHeight="1"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  <c r="NF75" s="3"/>
      <c r="NG75" s="3"/>
      <c r="NH75" s="3"/>
      <c r="NI75" s="3"/>
      <c r="NJ75" s="3"/>
      <c r="NK75" s="3"/>
      <c r="NL75" s="3"/>
      <c r="NM75" s="3"/>
      <c r="NN75" s="3"/>
      <c r="NO75" s="3"/>
      <c r="NP75" s="3"/>
      <c r="NQ75" s="3"/>
      <c r="NR75" s="3"/>
      <c r="NS75" s="3"/>
      <c r="NT75" s="3"/>
      <c r="NU75" s="3"/>
      <c r="NV75" s="3"/>
      <c r="NW75" s="3"/>
      <c r="NX75" s="3"/>
      <c r="NY75" s="3"/>
      <c r="NZ75" s="3"/>
      <c r="OA75" s="3"/>
      <c r="OB75" s="3"/>
      <c r="OC75" s="3"/>
      <c r="OD75" s="3"/>
      <c r="OE75" s="3"/>
      <c r="OF75" s="3"/>
      <c r="OG75" s="3"/>
      <c r="OH75" s="3"/>
      <c r="OI75" s="3"/>
      <c r="OJ75" s="3"/>
      <c r="OK75" s="3"/>
      <c r="OL75" s="3"/>
      <c r="OM75" s="3"/>
      <c r="ON75" s="3"/>
      <c r="OO75" s="3"/>
      <c r="OP75" s="3"/>
      <c r="OQ75" s="3"/>
      <c r="OR75" s="3"/>
      <c r="OS75" s="3"/>
      <c r="OT75" s="3"/>
      <c r="OU75" s="3"/>
      <c r="OV75" s="3"/>
      <c r="OW75" s="3"/>
      <c r="OX75" s="3"/>
      <c r="OY75" s="3"/>
      <c r="OZ75" s="3"/>
      <c r="PA75" s="3"/>
      <c r="PB75" s="3"/>
      <c r="PC75" s="3"/>
      <c r="PD75" s="3"/>
      <c r="PE75" s="3"/>
      <c r="PF75" s="3"/>
      <c r="PG75" s="3"/>
      <c r="PH75" s="3"/>
      <c r="PI75" s="3"/>
      <c r="PJ75" s="3"/>
      <c r="PK75" s="3"/>
      <c r="PL75" s="3"/>
      <c r="PM75" s="3"/>
      <c r="PN75" s="3"/>
      <c r="PO75" s="3"/>
      <c r="PP75" s="3"/>
      <c r="PQ75" s="3"/>
      <c r="PR75" s="3"/>
      <c r="PS75" s="3"/>
      <c r="PT75" s="3"/>
      <c r="PU75" s="3"/>
      <c r="PV75" s="3"/>
      <c r="PW75" s="3"/>
      <c r="PX75" s="3"/>
      <c r="PY75" s="3"/>
      <c r="PZ75" s="3"/>
      <c r="QA75" s="3"/>
      <c r="QB75" s="3"/>
      <c r="QC75" s="3"/>
      <c r="QD75" s="3"/>
      <c r="QE75" s="3"/>
      <c r="QF75" s="3"/>
      <c r="QG75" s="3"/>
      <c r="QH75" s="3"/>
      <c r="QI75" s="3"/>
      <c r="QJ75" s="3"/>
      <c r="QK75" s="3"/>
      <c r="QL75" s="3"/>
      <c r="QM75" s="3"/>
      <c r="QN75" s="3"/>
      <c r="QO75" s="3"/>
      <c r="QP75" s="3"/>
      <c r="QQ75" s="3"/>
      <c r="QR75" s="3"/>
      <c r="QS75" s="3"/>
      <c r="QT75" s="3"/>
      <c r="QU75" s="3"/>
      <c r="QV75" s="3"/>
      <c r="QW75" s="3"/>
      <c r="QX75" s="3"/>
      <c r="QY75" s="3"/>
      <c r="QZ75" s="3"/>
      <c r="RA75" s="3"/>
      <c r="RB75" s="3"/>
      <c r="RC75" s="3"/>
      <c r="RD75" s="3"/>
      <c r="RE75" s="3"/>
      <c r="RF75" s="3"/>
      <c r="RG75" s="3"/>
      <c r="RH75" s="3"/>
      <c r="RI75" s="3"/>
      <c r="RJ75" s="3"/>
      <c r="RK75" s="3"/>
      <c r="RL75" s="3"/>
      <c r="RM75" s="3"/>
      <c r="RN75" s="3"/>
      <c r="RO75" s="3"/>
      <c r="RP75" s="3"/>
      <c r="RQ75" s="3"/>
      <c r="RR75" s="3"/>
      <c r="RS75" s="3"/>
      <c r="RT75" s="3"/>
      <c r="RU75" s="3"/>
      <c r="RV75" s="3"/>
      <c r="RW75" s="3"/>
      <c r="RX75" s="3"/>
      <c r="RY75" s="3"/>
      <c r="RZ75" s="3"/>
      <c r="SA75" s="3"/>
      <c r="SB75" s="3"/>
      <c r="SC75" s="3"/>
      <c r="SD75" s="3"/>
      <c r="SE75" s="3"/>
      <c r="SF75" s="3"/>
      <c r="SG75" s="3"/>
      <c r="SH75" s="3"/>
      <c r="SI75" s="3"/>
      <c r="SJ75" s="3"/>
      <c r="SK75" s="3"/>
      <c r="SL75" s="3"/>
      <c r="SM75" s="3"/>
      <c r="SN75" s="3"/>
      <c r="SO75" s="3"/>
      <c r="SP75" s="3"/>
      <c r="SQ75" s="3"/>
      <c r="SR75" s="3"/>
      <c r="SS75" s="3"/>
      <c r="ST75" s="3"/>
      <c r="SU75" s="3"/>
      <c r="SV75" s="3"/>
      <c r="SW75" s="3"/>
      <c r="SX75" s="3"/>
      <c r="SY75" s="3"/>
      <c r="SZ75" s="3"/>
      <c r="TA75" s="3"/>
      <c r="TB75" s="3"/>
      <c r="TC75" s="3"/>
      <c r="TD75" s="3"/>
      <c r="TE75" s="3"/>
      <c r="TF75" s="3"/>
      <c r="TG75" s="3"/>
      <c r="TH75" s="3"/>
      <c r="TI75" s="3"/>
      <c r="TJ75" s="3"/>
      <c r="TK75" s="3"/>
      <c r="TL75" s="3"/>
      <c r="TM75" s="3"/>
      <c r="TN75" s="3"/>
      <c r="TO75" s="3"/>
      <c r="TP75" s="3"/>
      <c r="TQ75" s="3"/>
      <c r="TR75" s="3"/>
      <c r="TS75" s="3"/>
      <c r="TT75" s="3"/>
      <c r="TU75" s="3"/>
      <c r="TV75" s="3"/>
      <c r="TW75" s="3"/>
      <c r="TX75" s="3"/>
      <c r="TY75" s="3"/>
      <c r="TZ75" s="3"/>
      <c r="UA75" s="3"/>
      <c r="UB75" s="3"/>
      <c r="UC75" s="3"/>
      <c r="UD75" s="3"/>
      <c r="UE75" s="3"/>
      <c r="UF75" s="3"/>
      <c r="UG75" s="3"/>
      <c r="UH75" s="3"/>
      <c r="UI75" s="3"/>
      <c r="UJ75" s="3"/>
      <c r="UK75" s="3"/>
      <c r="UL75" s="3"/>
      <c r="UM75" s="3"/>
      <c r="UN75" s="3"/>
      <c r="UO75" s="3"/>
      <c r="UP75" s="3"/>
      <c r="UQ75" s="3"/>
      <c r="UR75" s="3"/>
      <c r="US75" s="3"/>
      <c r="UT75" s="3"/>
      <c r="UU75" s="3"/>
      <c r="UV75" s="3"/>
      <c r="UW75" s="3"/>
      <c r="UX75" s="3"/>
      <c r="UY75" s="3"/>
      <c r="UZ75" s="3"/>
      <c r="VA75" s="3"/>
      <c r="VB75" s="3"/>
      <c r="VC75" s="3"/>
      <c r="VD75" s="3"/>
      <c r="VE75" s="3"/>
      <c r="VF75" s="3"/>
      <c r="VG75" s="3"/>
      <c r="VH75" s="3"/>
      <c r="VI75" s="3"/>
      <c r="VJ75" s="3"/>
      <c r="VK75" s="3"/>
      <c r="VL75" s="3"/>
      <c r="VM75" s="3"/>
      <c r="VN75" s="3"/>
      <c r="VO75" s="3"/>
      <c r="VP75" s="3"/>
      <c r="VQ75" s="3"/>
      <c r="VR75" s="3"/>
      <c r="VS75" s="3"/>
      <c r="VT75" s="3"/>
      <c r="VU75" s="3"/>
      <c r="VV75" s="3"/>
      <c r="VW75" s="3"/>
      <c r="VX75" s="3"/>
      <c r="VY75" s="3"/>
      <c r="VZ75" s="3"/>
      <c r="WA75" s="3"/>
      <c r="WB75" s="3"/>
      <c r="WC75" s="3"/>
      <c r="WD75" s="3"/>
      <c r="WE75" s="3"/>
      <c r="WF75" s="3"/>
      <c r="WG75" s="3"/>
      <c r="WH75" s="3"/>
      <c r="WI75" s="3"/>
      <c r="WJ75" s="3"/>
      <c r="WK75" s="3"/>
      <c r="WL75" s="3"/>
      <c r="WM75" s="3"/>
      <c r="WN75" s="3"/>
      <c r="WO75" s="3"/>
      <c r="WP75" s="3"/>
      <c r="WQ75" s="3"/>
      <c r="WR75" s="3"/>
      <c r="WS75" s="3"/>
      <c r="WT75" s="3"/>
      <c r="WU75" s="3"/>
      <c r="WV75" s="3"/>
      <c r="WW75" s="3"/>
      <c r="WX75" s="3"/>
      <c r="WY75" s="3"/>
      <c r="WZ75" s="3"/>
      <c r="XA75" s="3"/>
      <c r="XB75" s="3"/>
      <c r="XC75" s="3"/>
      <c r="XD75" s="3"/>
      <c r="XE75" s="3"/>
      <c r="XF75" s="3"/>
      <c r="XG75" s="3"/>
      <c r="XH75" s="3"/>
      <c r="XI75" s="3"/>
      <c r="XJ75" s="3"/>
      <c r="XK75" s="3"/>
    </row>
    <row r="76" spans="15:635" ht="64.150000000000006" customHeight="1"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  <c r="MB76" s="3"/>
      <c r="MC76" s="3"/>
      <c r="MD76" s="3"/>
      <c r="ME76" s="3"/>
      <c r="MF76" s="3"/>
      <c r="MG76" s="3"/>
      <c r="MH76" s="3"/>
      <c r="MI76" s="3"/>
      <c r="MJ76" s="3"/>
      <c r="MK76" s="3"/>
      <c r="ML76" s="3"/>
      <c r="MM76" s="3"/>
      <c r="MN76" s="3"/>
      <c r="MO76" s="3"/>
      <c r="MP76" s="3"/>
      <c r="MQ76" s="3"/>
      <c r="MR76" s="3"/>
      <c r="MS76" s="3"/>
      <c r="MT76" s="3"/>
      <c r="MU76" s="3"/>
      <c r="MV76" s="3"/>
      <c r="MW76" s="3"/>
      <c r="MX76" s="3"/>
      <c r="MY76" s="3"/>
      <c r="MZ76" s="3"/>
      <c r="NA76" s="3"/>
      <c r="NB76" s="3"/>
      <c r="NC76" s="3"/>
      <c r="ND76" s="3"/>
      <c r="NE76" s="3"/>
      <c r="NF76" s="3"/>
      <c r="NG76" s="3"/>
      <c r="NH76" s="3"/>
      <c r="NI76" s="3"/>
      <c r="NJ76" s="3"/>
      <c r="NK76" s="3"/>
      <c r="NL76" s="3"/>
      <c r="NM76" s="3"/>
      <c r="NN76" s="3"/>
      <c r="NO76" s="3"/>
      <c r="NP76" s="3"/>
      <c r="NQ76" s="3"/>
      <c r="NR76" s="3"/>
      <c r="NS76" s="3"/>
      <c r="NT76" s="3"/>
      <c r="NU76" s="3"/>
      <c r="NV76" s="3"/>
      <c r="NW76" s="3"/>
      <c r="NX76" s="3"/>
      <c r="NY76" s="3"/>
      <c r="NZ76" s="3"/>
      <c r="OA76" s="3"/>
      <c r="OB76" s="3"/>
      <c r="OC76" s="3"/>
      <c r="OD76" s="3"/>
      <c r="OE76" s="3"/>
      <c r="OF76" s="3"/>
      <c r="OG76" s="3"/>
      <c r="OH76" s="3"/>
      <c r="OI76" s="3"/>
      <c r="OJ76" s="3"/>
      <c r="OK76" s="3"/>
      <c r="OL76" s="3"/>
      <c r="OM76" s="3"/>
      <c r="ON76" s="3"/>
      <c r="OO76" s="3"/>
      <c r="OP76" s="3"/>
      <c r="OQ76" s="3"/>
      <c r="OR76" s="3"/>
      <c r="OS76" s="3"/>
      <c r="OT76" s="3"/>
      <c r="OU76" s="3"/>
      <c r="OV76" s="3"/>
      <c r="OW76" s="3"/>
      <c r="OX76" s="3"/>
      <c r="OY76" s="3"/>
      <c r="OZ76" s="3"/>
      <c r="PA76" s="3"/>
      <c r="PB76" s="3"/>
      <c r="PC76" s="3"/>
      <c r="PD76" s="3"/>
      <c r="PE76" s="3"/>
      <c r="PF76" s="3"/>
      <c r="PG76" s="3"/>
      <c r="PH76" s="3"/>
      <c r="PI76" s="3"/>
      <c r="PJ76" s="3"/>
      <c r="PK76" s="3"/>
      <c r="PL76" s="3"/>
      <c r="PM76" s="3"/>
      <c r="PN76" s="3"/>
      <c r="PO76" s="3"/>
      <c r="PP76" s="3"/>
      <c r="PQ76" s="3"/>
      <c r="PR76" s="3"/>
      <c r="PS76" s="3"/>
      <c r="PT76" s="3"/>
      <c r="PU76" s="3"/>
      <c r="PV76" s="3"/>
      <c r="PW76" s="3"/>
      <c r="PX76" s="3"/>
      <c r="PY76" s="3"/>
      <c r="PZ76" s="3"/>
      <c r="QA76" s="3"/>
      <c r="QB76" s="3"/>
      <c r="QC76" s="3"/>
      <c r="QD76" s="3"/>
      <c r="QE76" s="3"/>
      <c r="QF76" s="3"/>
      <c r="QG76" s="3"/>
      <c r="QH76" s="3"/>
      <c r="QI76" s="3"/>
      <c r="QJ76" s="3"/>
      <c r="QK76" s="3"/>
      <c r="QL76" s="3"/>
      <c r="QM76" s="3"/>
      <c r="QN76" s="3"/>
      <c r="QO76" s="3"/>
      <c r="QP76" s="3"/>
      <c r="QQ76" s="3"/>
      <c r="QR76" s="3"/>
      <c r="QS76" s="3"/>
      <c r="QT76" s="3"/>
      <c r="QU76" s="3"/>
      <c r="QV76" s="3"/>
      <c r="QW76" s="3"/>
      <c r="QX76" s="3"/>
      <c r="QY76" s="3"/>
      <c r="QZ76" s="3"/>
      <c r="RA76" s="3"/>
      <c r="RB76" s="3"/>
      <c r="RC76" s="3"/>
      <c r="RD76" s="3"/>
      <c r="RE76" s="3"/>
      <c r="RF76" s="3"/>
      <c r="RG76" s="3"/>
      <c r="RH76" s="3"/>
      <c r="RI76" s="3"/>
      <c r="RJ76" s="3"/>
      <c r="RK76" s="3"/>
      <c r="RL76" s="3"/>
      <c r="RM76" s="3"/>
      <c r="RN76" s="3"/>
      <c r="RO76" s="3"/>
      <c r="RP76" s="3"/>
      <c r="RQ76" s="3"/>
      <c r="RR76" s="3"/>
      <c r="RS76" s="3"/>
      <c r="RT76" s="3"/>
      <c r="RU76" s="3"/>
      <c r="RV76" s="3"/>
      <c r="RW76" s="3"/>
      <c r="RX76" s="3"/>
      <c r="RY76" s="3"/>
      <c r="RZ76" s="3"/>
      <c r="SA76" s="3"/>
      <c r="SB76" s="3"/>
      <c r="SC76" s="3"/>
      <c r="SD76" s="3"/>
      <c r="SE76" s="3"/>
      <c r="SF76" s="3"/>
      <c r="SG76" s="3"/>
      <c r="SH76" s="3"/>
      <c r="SI76" s="3"/>
      <c r="SJ76" s="3"/>
      <c r="SK76" s="3"/>
      <c r="SL76" s="3"/>
      <c r="SM76" s="3"/>
      <c r="SN76" s="3"/>
      <c r="SO76" s="3"/>
      <c r="SP76" s="3"/>
      <c r="SQ76" s="3"/>
      <c r="SR76" s="3"/>
      <c r="SS76" s="3"/>
      <c r="ST76" s="3"/>
      <c r="SU76" s="3"/>
      <c r="SV76" s="3"/>
      <c r="SW76" s="3"/>
      <c r="SX76" s="3"/>
      <c r="SY76" s="3"/>
      <c r="SZ76" s="3"/>
      <c r="TA76" s="3"/>
      <c r="TB76" s="3"/>
      <c r="TC76" s="3"/>
      <c r="TD76" s="3"/>
      <c r="TE76" s="3"/>
      <c r="TF76" s="3"/>
      <c r="TG76" s="3"/>
      <c r="TH76" s="3"/>
      <c r="TI76" s="3"/>
      <c r="TJ76" s="3"/>
      <c r="TK76" s="3"/>
      <c r="TL76" s="3"/>
      <c r="TM76" s="3"/>
      <c r="TN76" s="3"/>
      <c r="TO76" s="3"/>
      <c r="TP76" s="3"/>
      <c r="TQ76" s="3"/>
      <c r="TR76" s="3"/>
      <c r="TS76" s="3"/>
      <c r="TT76" s="3"/>
      <c r="TU76" s="3"/>
      <c r="TV76" s="3"/>
      <c r="TW76" s="3"/>
      <c r="TX76" s="3"/>
      <c r="TY76" s="3"/>
      <c r="TZ76" s="3"/>
      <c r="UA76" s="3"/>
      <c r="UB76" s="3"/>
      <c r="UC76" s="3"/>
      <c r="UD76" s="3"/>
      <c r="UE76" s="3"/>
      <c r="UF76" s="3"/>
      <c r="UG76" s="3"/>
      <c r="UH76" s="3"/>
      <c r="UI76" s="3"/>
      <c r="UJ76" s="3"/>
      <c r="UK76" s="3"/>
      <c r="UL76" s="3"/>
      <c r="UM76" s="3"/>
      <c r="UN76" s="3"/>
      <c r="UO76" s="3"/>
      <c r="UP76" s="3"/>
      <c r="UQ76" s="3"/>
      <c r="UR76" s="3"/>
      <c r="US76" s="3"/>
      <c r="UT76" s="3"/>
      <c r="UU76" s="3"/>
      <c r="UV76" s="3"/>
      <c r="UW76" s="3"/>
      <c r="UX76" s="3"/>
      <c r="UY76" s="3"/>
      <c r="UZ76" s="3"/>
      <c r="VA76" s="3"/>
      <c r="VB76" s="3"/>
      <c r="VC76" s="3"/>
      <c r="VD76" s="3"/>
      <c r="VE76" s="3"/>
      <c r="VF76" s="3"/>
      <c r="VG76" s="3"/>
      <c r="VH76" s="3"/>
      <c r="VI76" s="3"/>
      <c r="VJ76" s="3"/>
      <c r="VK76" s="3"/>
      <c r="VL76" s="3"/>
      <c r="VM76" s="3"/>
      <c r="VN76" s="3"/>
      <c r="VO76" s="3"/>
      <c r="VP76" s="3"/>
      <c r="VQ76" s="3"/>
      <c r="VR76" s="3"/>
      <c r="VS76" s="3"/>
      <c r="VT76" s="3"/>
      <c r="VU76" s="3"/>
      <c r="VV76" s="3"/>
      <c r="VW76" s="3"/>
      <c r="VX76" s="3"/>
      <c r="VY76" s="3"/>
      <c r="VZ76" s="3"/>
      <c r="WA76" s="3"/>
      <c r="WB76" s="3"/>
      <c r="WC76" s="3"/>
      <c r="WD76" s="3"/>
      <c r="WE76" s="3"/>
      <c r="WF76" s="3"/>
      <c r="WG76" s="3"/>
      <c r="WH76" s="3"/>
      <c r="WI76" s="3"/>
      <c r="WJ76" s="3"/>
      <c r="WK76" s="3"/>
      <c r="WL76" s="3"/>
      <c r="WM76" s="3"/>
      <c r="WN76" s="3"/>
      <c r="WO76" s="3"/>
      <c r="WP76" s="3"/>
      <c r="WQ76" s="3"/>
      <c r="WR76" s="3"/>
      <c r="WS76" s="3"/>
      <c r="WT76" s="3"/>
      <c r="WU76" s="3"/>
      <c r="WV76" s="3"/>
      <c r="WW76" s="3"/>
      <c r="WX76" s="3"/>
      <c r="WY76" s="3"/>
      <c r="WZ76" s="3"/>
      <c r="XA76" s="3"/>
      <c r="XB76" s="3"/>
      <c r="XC76" s="3"/>
      <c r="XD76" s="3"/>
      <c r="XE76" s="3"/>
      <c r="XF76" s="3"/>
      <c r="XG76" s="3"/>
      <c r="XH76" s="3"/>
      <c r="XI76" s="3"/>
      <c r="XJ76" s="3"/>
      <c r="XK76" s="3"/>
    </row>
    <row r="77" spans="15:635" ht="64.150000000000006" customHeight="1"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  <c r="LT77" s="3"/>
      <c r="LU77" s="3"/>
      <c r="LV77" s="3"/>
      <c r="LW77" s="3"/>
      <c r="LX77" s="3"/>
      <c r="LY77" s="3"/>
      <c r="LZ77" s="3"/>
      <c r="MA77" s="3"/>
      <c r="MB77" s="3"/>
      <c r="MC77" s="3"/>
      <c r="MD77" s="3"/>
      <c r="ME77" s="3"/>
      <c r="MF77" s="3"/>
      <c r="MG77" s="3"/>
      <c r="MH77" s="3"/>
      <c r="MI77" s="3"/>
      <c r="MJ77" s="3"/>
      <c r="MK77" s="3"/>
      <c r="ML77" s="3"/>
      <c r="MM77" s="3"/>
      <c r="MN77" s="3"/>
      <c r="MO77" s="3"/>
      <c r="MP77" s="3"/>
      <c r="MQ77" s="3"/>
      <c r="MR77" s="3"/>
      <c r="MS77" s="3"/>
      <c r="MT77" s="3"/>
      <c r="MU77" s="3"/>
      <c r="MV77" s="3"/>
      <c r="MW77" s="3"/>
      <c r="MX77" s="3"/>
      <c r="MY77" s="3"/>
      <c r="MZ77" s="3"/>
      <c r="NA77" s="3"/>
      <c r="NB77" s="3"/>
      <c r="NC77" s="3"/>
      <c r="ND77" s="3"/>
      <c r="NE77" s="3"/>
      <c r="NF77" s="3"/>
      <c r="NG77" s="3"/>
      <c r="NH77" s="3"/>
      <c r="NI77" s="3"/>
      <c r="NJ77" s="3"/>
      <c r="NK77" s="3"/>
      <c r="NL77" s="3"/>
      <c r="NM77" s="3"/>
      <c r="NN77" s="3"/>
      <c r="NO77" s="3"/>
      <c r="NP77" s="3"/>
      <c r="NQ77" s="3"/>
      <c r="NR77" s="3"/>
      <c r="NS77" s="3"/>
      <c r="NT77" s="3"/>
      <c r="NU77" s="3"/>
      <c r="NV77" s="3"/>
      <c r="NW77" s="3"/>
      <c r="NX77" s="3"/>
      <c r="NY77" s="3"/>
      <c r="NZ77" s="3"/>
      <c r="OA77" s="3"/>
      <c r="OB77" s="3"/>
      <c r="OC77" s="3"/>
      <c r="OD77" s="3"/>
      <c r="OE77" s="3"/>
      <c r="OF77" s="3"/>
      <c r="OG77" s="3"/>
      <c r="OH77" s="3"/>
      <c r="OI77" s="3"/>
      <c r="OJ77" s="3"/>
      <c r="OK77" s="3"/>
      <c r="OL77" s="3"/>
      <c r="OM77" s="3"/>
      <c r="ON77" s="3"/>
      <c r="OO77" s="3"/>
      <c r="OP77" s="3"/>
      <c r="OQ77" s="3"/>
      <c r="OR77" s="3"/>
      <c r="OS77" s="3"/>
      <c r="OT77" s="3"/>
      <c r="OU77" s="3"/>
      <c r="OV77" s="3"/>
      <c r="OW77" s="3"/>
      <c r="OX77" s="3"/>
      <c r="OY77" s="3"/>
      <c r="OZ77" s="3"/>
      <c r="PA77" s="3"/>
      <c r="PB77" s="3"/>
      <c r="PC77" s="3"/>
      <c r="PD77" s="3"/>
      <c r="PE77" s="3"/>
      <c r="PF77" s="3"/>
      <c r="PG77" s="3"/>
      <c r="PH77" s="3"/>
      <c r="PI77" s="3"/>
      <c r="PJ77" s="3"/>
      <c r="PK77" s="3"/>
      <c r="PL77" s="3"/>
      <c r="PM77" s="3"/>
      <c r="PN77" s="3"/>
      <c r="PO77" s="3"/>
      <c r="PP77" s="3"/>
      <c r="PQ77" s="3"/>
      <c r="PR77" s="3"/>
      <c r="PS77" s="3"/>
      <c r="PT77" s="3"/>
      <c r="PU77" s="3"/>
      <c r="PV77" s="3"/>
      <c r="PW77" s="3"/>
      <c r="PX77" s="3"/>
      <c r="PY77" s="3"/>
      <c r="PZ77" s="3"/>
      <c r="QA77" s="3"/>
      <c r="QB77" s="3"/>
      <c r="QC77" s="3"/>
      <c r="QD77" s="3"/>
      <c r="QE77" s="3"/>
      <c r="QF77" s="3"/>
      <c r="QG77" s="3"/>
      <c r="QH77" s="3"/>
      <c r="QI77" s="3"/>
      <c r="QJ77" s="3"/>
      <c r="QK77" s="3"/>
      <c r="QL77" s="3"/>
      <c r="QM77" s="3"/>
      <c r="QN77" s="3"/>
      <c r="QO77" s="3"/>
      <c r="QP77" s="3"/>
      <c r="QQ77" s="3"/>
      <c r="QR77" s="3"/>
      <c r="QS77" s="3"/>
      <c r="QT77" s="3"/>
      <c r="QU77" s="3"/>
      <c r="QV77" s="3"/>
      <c r="QW77" s="3"/>
      <c r="QX77" s="3"/>
      <c r="QY77" s="3"/>
      <c r="QZ77" s="3"/>
      <c r="RA77" s="3"/>
      <c r="RB77" s="3"/>
      <c r="RC77" s="3"/>
      <c r="RD77" s="3"/>
      <c r="RE77" s="3"/>
      <c r="RF77" s="3"/>
      <c r="RG77" s="3"/>
      <c r="RH77" s="3"/>
      <c r="RI77" s="3"/>
      <c r="RJ77" s="3"/>
      <c r="RK77" s="3"/>
      <c r="RL77" s="3"/>
      <c r="RM77" s="3"/>
      <c r="RN77" s="3"/>
      <c r="RO77" s="3"/>
      <c r="RP77" s="3"/>
      <c r="RQ77" s="3"/>
      <c r="RR77" s="3"/>
      <c r="RS77" s="3"/>
      <c r="RT77" s="3"/>
      <c r="RU77" s="3"/>
      <c r="RV77" s="3"/>
      <c r="RW77" s="3"/>
      <c r="RX77" s="3"/>
      <c r="RY77" s="3"/>
      <c r="RZ77" s="3"/>
      <c r="SA77" s="3"/>
      <c r="SB77" s="3"/>
      <c r="SC77" s="3"/>
      <c r="SD77" s="3"/>
      <c r="SE77" s="3"/>
      <c r="SF77" s="3"/>
      <c r="SG77" s="3"/>
      <c r="SH77" s="3"/>
      <c r="SI77" s="3"/>
      <c r="SJ77" s="3"/>
      <c r="SK77" s="3"/>
      <c r="SL77" s="3"/>
      <c r="SM77" s="3"/>
      <c r="SN77" s="3"/>
      <c r="SO77" s="3"/>
      <c r="SP77" s="3"/>
      <c r="SQ77" s="3"/>
      <c r="SR77" s="3"/>
      <c r="SS77" s="3"/>
      <c r="ST77" s="3"/>
      <c r="SU77" s="3"/>
      <c r="SV77" s="3"/>
      <c r="SW77" s="3"/>
      <c r="SX77" s="3"/>
      <c r="SY77" s="3"/>
      <c r="SZ77" s="3"/>
      <c r="TA77" s="3"/>
      <c r="TB77" s="3"/>
      <c r="TC77" s="3"/>
      <c r="TD77" s="3"/>
      <c r="TE77" s="3"/>
      <c r="TF77" s="3"/>
      <c r="TG77" s="3"/>
      <c r="TH77" s="3"/>
      <c r="TI77" s="3"/>
      <c r="TJ77" s="3"/>
      <c r="TK77" s="3"/>
      <c r="TL77" s="3"/>
      <c r="TM77" s="3"/>
      <c r="TN77" s="3"/>
      <c r="TO77" s="3"/>
      <c r="TP77" s="3"/>
      <c r="TQ77" s="3"/>
      <c r="TR77" s="3"/>
      <c r="TS77" s="3"/>
      <c r="TT77" s="3"/>
      <c r="TU77" s="3"/>
      <c r="TV77" s="3"/>
      <c r="TW77" s="3"/>
      <c r="TX77" s="3"/>
      <c r="TY77" s="3"/>
      <c r="TZ77" s="3"/>
      <c r="UA77" s="3"/>
      <c r="UB77" s="3"/>
      <c r="UC77" s="3"/>
      <c r="UD77" s="3"/>
      <c r="UE77" s="3"/>
      <c r="UF77" s="3"/>
      <c r="UG77" s="3"/>
      <c r="UH77" s="3"/>
      <c r="UI77" s="3"/>
      <c r="UJ77" s="3"/>
      <c r="UK77" s="3"/>
      <c r="UL77" s="3"/>
      <c r="UM77" s="3"/>
      <c r="UN77" s="3"/>
      <c r="UO77" s="3"/>
      <c r="UP77" s="3"/>
      <c r="UQ77" s="3"/>
      <c r="UR77" s="3"/>
      <c r="US77" s="3"/>
      <c r="UT77" s="3"/>
      <c r="UU77" s="3"/>
      <c r="UV77" s="3"/>
      <c r="UW77" s="3"/>
      <c r="UX77" s="3"/>
      <c r="UY77" s="3"/>
      <c r="UZ77" s="3"/>
      <c r="VA77" s="3"/>
      <c r="VB77" s="3"/>
      <c r="VC77" s="3"/>
      <c r="VD77" s="3"/>
      <c r="VE77" s="3"/>
      <c r="VF77" s="3"/>
      <c r="VG77" s="3"/>
      <c r="VH77" s="3"/>
      <c r="VI77" s="3"/>
      <c r="VJ77" s="3"/>
      <c r="VK77" s="3"/>
      <c r="VL77" s="3"/>
      <c r="VM77" s="3"/>
      <c r="VN77" s="3"/>
      <c r="VO77" s="3"/>
      <c r="VP77" s="3"/>
      <c r="VQ77" s="3"/>
      <c r="VR77" s="3"/>
      <c r="VS77" s="3"/>
      <c r="VT77" s="3"/>
      <c r="VU77" s="3"/>
      <c r="VV77" s="3"/>
      <c r="VW77" s="3"/>
      <c r="VX77" s="3"/>
      <c r="VY77" s="3"/>
      <c r="VZ77" s="3"/>
      <c r="WA77" s="3"/>
      <c r="WB77" s="3"/>
      <c r="WC77" s="3"/>
      <c r="WD77" s="3"/>
      <c r="WE77" s="3"/>
      <c r="WF77" s="3"/>
      <c r="WG77" s="3"/>
      <c r="WH77" s="3"/>
      <c r="WI77" s="3"/>
      <c r="WJ77" s="3"/>
      <c r="WK77" s="3"/>
      <c r="WL77" s="3"/>
      <c r="WM77" s="3"/>
      <c r="WN77" s="3"/>
      <c r="WO77" s="3"/>
      <c r="WP77" s="3"/>
      <c r="WQ77" s="3"/>
      <c r="WR77" s="3"/>
      <c r="WS77" s="3"/>
      <c r="WT77" s="3"/>
      <c r="WU77" s="3"/>
      <c r="WV77" s="3"/>
      <c r="WW77" s="3"/>
      <c r="WX77" s="3"/>
      <c r="WY77" s="3"/>
      <c r="WZ77" s="3"/>
      <c r="XA77" s="3"/>
      <c r="XB77" s="3"/>
      <c r="XC77" s="3"/>
      <c r="XD77" s="3"/>
      <c r="XE77" s="3"/>
      <c r="XF77" s="3"/>
      <c r="XG77" s="3"/>
      <c r="XH77" s="3"/>
      <c r="XI77" s="3"/>
      <c r="XJ77" s="3"/>
      <c r="XK77" s="3"/>
    </row>
    <row r="78" spans="15:635" ht="64.150000000000006" customHeight="1"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  <c r="TX78" s="3"/>
      <c r="TY78" s="3"/>
      <c r="TZ78" s="3"/>
      <c r="UA78" s="3"/>
      <c r="UB78" s="3"/>
      <c r="UC78" s="3"/>
      <c r="UD78" s="3"/>
      <c r="UE78" s="3"/>
      <c r="UF78" s="3"/>
      <c r="UG78" s="3"/>
      <c r="UH78" s="3"/>
      <c r="UI78" s="3"/>
      <c r="UJ78" s="3"/>
      <c r="UK78" s="3"/>
      <c r="UL78" s="3"/>
      <c r="UM78" s="3"/>
      <c r="UN78" s="3"/>
      <c r="UO78" s="3"/>
      <c r="UP78" s="3"/>
      <c r="UQ78" s="3"/>
      <c r="UR78" s="3"/>
      <c r="US78" s="3"/>
      <c r="UT78" s="3"/>
      <c r="UU78" s="3"/>
      <c r="UV78" s="3"/>
      <c r="UW78" s="3"/>
      <c r="UX78" s="3"/>
      <c r="UY78" s="3"/>
      <c r="UZ78" s="3"/>
      <c r="VA78" s="3"/>
      <c r="VB78" s="3"/>
      <c r="VC78" s="3"/>
      <c r="VD78" s="3"/>
      <c r="VE78" s="3"/>
      <c r="VF78" s="3"/>
      <c r="VG78" s="3"/>
      <c r="VH78" s="3"/>
      <c r="VI78" s="3"/>
      <c r="VJ78" s="3"/>
      <c r="VK78" s="3"/>
      <c r="VL78" s="3"/>
      <c r="VM78" s="3"/>
      <c r="VN78" s="3"/>
      <c r="VO78" s="3"/>
      <c r="VP78" s="3"/>
      <c r="VQ78" s="3"/>
      <c r="VR78" s="3"/>
      <c r="VS78" s="3"/>
      <c r="VT78" s="3"/>
      <c r="VU78" s="3"/>
      <c r="VV78" s="3"/>
      <c r="VW78" s="3"/>
      <c r="VX78" s="3"/>
      <c r="VY78" s="3"/>
      <c r="VZ78" s="3"/>
      <c r="WA78" s="3"/>
      <c r="WB78" s="3"/>
      <c r="WC78" s="3"/>
      <c r="WD78" s="3"/>
      <c r="WE78" s="3"/>
      <c r="WF78" s="3"/>
      <c r="WG78" s="3"/>
      <c r="WH78" s="3"/>
      <c r="WI78" s="3"/>
      <c r="WJ78" s="3"/>
      <c r="WK78" s="3"/>
      <c r="WL78" s="3"/>
      <c r="WM78" s="3"/>
      <c r="WN78" s="3"/>
      <c r="WO78" s="3"/>
      <c r="WP78" s="3"/>
      <c r="WQ78" s="3"/>
      <c r="WR78" s="3"/>
      <c r="WS78" s="3"/>
      <c r="WT78" s="3"/>
      <c r="WU78" s="3"/>
      <c r="WV78" s="3"/>
      <c r="WW78" s="3"/>
      <c r="WX78" s="3"/>
      <c r="WY78" s="3"/>
      <c r="WZ78" s="3"/>
      <c r="XA78" s="3"/>
      <c r="XB78" s="3"/>
      <c r="XC78" s="3"/>
      <c r="XD78" s="3"/>
      <c r="XE78" s="3"/>
      <c r="XF78" s="3"/>
      <c r="XG78" s="3"/>
      <c r="XH78" s="3"/>
      <c r="XI78" s="3"/>
      <c r="XJ78" s="3"/>
      <c r="XK78" s="3"/>
    </row>
    <row r="79" spans="15:635"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  <c r="TX79" s="3"/>
      <c r="TY79" s="3"/>
      <c r="TZ79" s="3"/>
      <c r="UA79" s="3"/>
      <c r="UB79" s="3"/>
      <c r="UC79" s="3"/>
      <c r="UD79" s="3"/>
      <c r="UE79" s="3"/>
      <c r="UF79" s="3"/>
      <c r="UG79" s="3"/>
      <c r="UH79" s="3"/>
      <c r="UI79" s="3"/>
      <c r="UJ79" s="3"/>
      <c r="UK79" s="3"/>
      <c r="UL79" s="3"/>
      <c r="UM79" s="3"/>
      <c r="UN79" s="3"/>
      <c r="UO79" s="3"/>
      <c r="UP79" s="3"/>
      <c r="UQ79" s="3"/>
      <c r="UR79" s="3"/>
      <c r="US79" s="3"/>
      <c r="UT79" s="3"/>
      <c r="UU79" s="3"/>
      <c r="UV79" s="3"/>
      <c r="UW79" s="3"/>
      <c r="UX79" s="3"/>
      <c r="UY79" s="3"/>
      <c r="UZ79" s="3"/>
      <c r="VA79" s="3"/>
      <c r="VB79" s="3"/>
      <c r="VC79" s="3"/>
      <c r="VD79" s="3"/>
      <c r="VE79" s="3"/>
      <c r="VF79" s="3"/>
      <c r="VG79" s="3"/>
      <c r="VH79" s="3"/>
      <c r="VI79" s="3"/>
      <c r="VJ79" s="3"/>
      <c r="VK79" s="3"/>
      <c r="VL79" s="3"/>
      <c r="VM79" s="3"/>
      <c r="VN79" s="3"/>
      <c r="VO79" s="3"/>
      <c r="VP79" s="3"/>
      <c r="VQ79" s="3"/>
      <c r="VR79" s="3"/>
      <c r="VS79" s="3"/>
      <c r="VT79" s="3"/>
      <c r="VU79" s="3"/>
      <c r="VV79" s="3"/>
      <c r="VW79" s="3"/>
      <c r="VX79" s="3"/>
      <c r="VY79" s="3"/>
      <c r="VZ79" s="3"/>
      <c r="WA79" s="3"/>
      <c r="WB79" s="3"/>
      <c r="WC79" s="3"/>
      <c r="WD79" s="3"/>
      <c r="WE79" s="3"/>
      <c r="WF79" s="3"/>
      <c r="WG79" s="3"/>
      <c r="WH79" s="3"/>
      <c r="WI79" s="3"/>
      <c r="WJ79" s="3"/>
      <c r="WK79" s="3"/>
      <c r="WL79" s="3"/>
      <c r="WM79" s="3"/>
      <c r="WN79" s="3"/>
      <c r="WO79" s="3"/>
      <c r="WP79" s="3"/>
      <c r="WQ79" s="3"/>
      <c r="WR79" s="3"/>
      <c r="WS79" s="3"/>
      <c r="WT79" s="3"/>
      <c r="WU79" s="3"/>
      <c r="WV79" s="3"/>
      <c r="WW79" s="3"/>
      <c r="WX79" s="3"/>
      <c r="WY79" s="3"/>
      <c r="WZ79" s="3"/>
      <c r="XA79" s="3"/>
      <c r="XB79" s="3"/>
      <c r="XC79" s="3"/>
      <c r="XD79" s="3"/>
      <c r="XE79" s="3"/>
      <c r="XF79" s="3"/>
      <c r="XG79" s="3"/>
      <c r="XH79" s="3"/>
      <c r="XI79" s="3"/>
      <c r="XJ79" s="3"/>
      <c r="XK79" s="3"/>
    </row>
    <row r="80" spans="15:635" ht="15.75">
      <c r="O80" s="7"/>
      <c r="P80" s="9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  <c r="NF80" s="3"/>
      <c r="NG80" s="3"/>
      <c r="NH80" s="3"/>
      <c r="NI80" s="3"/>
      <c r="NJ80" s="3"/>
      <c r="NK80" s="3"/>
      <c r="NL80" s="3"/>
      <c r="NM80" s="3"/>
      <c r="NN80" s="3"/>
      <c r="NO80" s="3"/>
      <c r="NP80" s="3"/>
      <c r="NQ80" s="3"/>
      <c r="NR80" s="3"/>
      <c r="NS80" s="3"/>
      <c r="NT80" s="3"/>
      <c r="NU80" s="3"/>
      <c r="NV80" s="3"/>
      <c r="NW80" s="3"/>
      <c r="NX80" s="3"/>
      <c r="NY80" s="3"/>
      <c r="NZ80" s="3"/>
      <c r="OA80" s="3"/>
      <c r="OB80" s="3"/>
      <c r="OC80" s="3"/>
      <c r="OD80" s="3"/>
      <c r="OE80" s="3"/>
      <c r="OF80" s="3"/>
      <c r="OG80" s="3"/>
      <c r="OH80" s="3"/>
      <c r="OI80" s="3"/>
      <c r="OJ80" s="3"/>
      <c r="OK80" s="3"/>
      <c r="OL80" s="3"/>
      <c r="OM80" s="3"/>
      <c r="ON80" s="3"/>
      <c r="OO80" s="3"/>
      <c r="OP80" s="3"/>
      <c r="OQ80" s="3"/>
      <c r="OR80" s="3"/>
      <c r="OS80" s="3"/>
      <c r="OT80" s="3"/>
      <c r="OU80" s="3"/>
      <c r="OV80" s="3"/>
      <c r="OW80" s="3"/>
      <c r="OX80" s="3"/>
      <c r="OY80" s="3"/>
      <c r="OZ80" s="3"/>
      <c r="PA80" s="3"/>
      <c r="PB80" s="3"/>
      <c r="PC80" s="3"/>
      <c r="PD80" s="3"/>
      <c r="PE80" s="3"/>
      <c r="PF80" s="3"/>
      <c r="PG80" s="3"/>
      <c r="PH80" s="3"/>
      <c r="PI80" s="3"/>
      <c r="PJ80" s="3"/>
      <c r="PK80" s="3"/>
      <c r="PL80" s="3"/>
      <c r="PM80" s="3"/>
      <c r="PN80" s="3"/>
      <c r="PO80" s="3"/>
      <c r="PP80" s="3"/>
      <c r="PQ80" s="3"/>
      <c r="PR80" s="3"/>
      <c r="PS80" s="3"/>
      <c r="PT80" s="3"/>
      <c r="PU80" s="3"/>
      <c r="PV80" s="3"/>
      <c r="PW80" s="3"/>
      <c r="PX80" s="3"/>
      <c r="PY80" s="3"/>
      <c r="PZ80" s="3"/>
      <c r="QA80" s="3"/>
      <c r="QB80" s="3"/>
      <c r="QC80" s="3"/>
      <c r="QD80" s="3"/>
      <c r="QE80" s="3"/>
      <c r="QF80" s="3"/>
      <c r="QG80" s="3"/>
      <c r="QH80" s="3"/>
      <c r="QI80" s="3"/>
      <c r="QJ80" s="3"/>
      <c r="QK80" s="3"/>
      <c r="QL80" s="3"/>
      <c r="QM80" s="3"/>
      <c r="QN80" s="3"/>
      <c r="QO80" s="3"/>
      <c r="QP80" s="3"/>
      <c r="QQ80" s="3"/>
      <c r="QR80" s="3"/>
      <c r="QS80" s="3"/>
      <c r="QT80" s="3"/>
      <c r="QU80" s="3"/>
      <c r="QV80" s="3"/>
      <c r="QW80" s="3"/>
      <c r="QX80" s="3"/>
      <c r="QY80" s="3"/>
      <c r="QZ80" s="3"/>
      <c r="RA80" s="3"/>
      <c r="RB80" s="3"/>
      <c r="RC80" s="3"/>
      <c r="RD80" s="3"/>
      <c r="RE80" s="3"/>
      <c r="RF80" s="3"/>
      <c r="RG80" s="3"/>
      <c r="RH80" s="3"/>
      <c r="RI80" s="3"/>
      <c r="RJ80" s="3"/>
      <c r="RK80" s="3"/>
      <c r="RL80" s="3"/>
      <c r="RM80" s="3"/>
      <c r="RN80" s="3"/>
      <c r="RO80" s="3"/>
      <c r="RP80" s="3"/>
      <c r="RQ80" s="3"/>
      <c r="RR80" s="3"/>
      <c r="RS80" s="3"/>
      <c r="RT80" s="3"/>
      <c r="RU80" s="3"/>
      <c r="RV80" s="3"/>
      <c r="RW80" s="3"/>
      <c r="RX80" s="3"/>
      <c r="RY80" s="3"/>
      <c r="RZ80" s="3"/>
      <c r="SA80" s="3"/>
      <c r="SB80" s="3"/>
      <c r="SC80" s="3"/>
      <c r="SD80" s="3"/>
      <c r="SE80" s="3"/>
      <c r="SF80" s="3"/>
      <c r="SG80" s="3"/>
      <c r="SH80" s="3"/>
      <c r="SI80" s="3"/>
      <c r="SJ80" s="3"/>
      <c r="SK80" s="3"/>
      <c r="SL80" s="3"/>
      <c r="SM80" s="3"/>
      <c r="SN80" s="3"/>
      <c r="SO80" s="3"/>
      <c r="SP80" s="3"/>
      <c r="SQ80" s="3"/>
      <c r="SR80" s="3"/>
      <c r="SS80" s="3"/>
      <c r="ST80" s="3"/>
      <c r="SU80" s="3"/>
      <c r="SV80" s="3"/>
      <c r="SW80" s="3"/>
      <c r="SX80" s="3"/>
      <c r="SY80" s="3"/>
      <c r="SZ80" s="3"/>
      <c r="TA80" s="3"/>
      <c r="TB80" s="3"/>
      <c r="TC80" s="3"/>
      <c r="TD80" s="3"/>
      <c r="TE80" s="3"/>
      <c r="TF80" s="3"/>
      <c r="TG80" s="3"/>
      <c r="TH80" s="3"/>
      <c r="TI80" s="3"/>
      <c r="TJ80" s="3"/>
      <c r="TK80" s="3"/>
      <c r="TL80" s="3"/>
      <c r="TM80" s="3"/>
      <c r="TN80" s="3"/>
      <c r="TO80" s="3"/>
      <c r="TP80" s="3"/>
      <c r="TQ80" s="3"/>
      <c r="TR80" s="3"/>
      <c r="TS80" s="3"/>
      <c r="TT80" s="3"/>
      <c r="TU80" s="3"/>
      <c r="TV80" s="3"/>
      <c r="TW80" s="3"/>
      <c r="TX80" s="3"/>
      <c r="TY80" s="3"/>
      <c r="TZ80" s="3"/>
      <c r="UA80" s="3"/>
      <c r="UB80" s="3"/>
      <c r="UC80" s="3"/>
      <c r="UD80" s="3"/>
      <c r="UE80" s="3"/>
      <c r="UF80" s="3"/>
      <c r="UG80" s="3"/>
      <c r="UH80" s="3"/>
      <c r="UI80" s="3"/>
      <c r="UJ80" s="3"/>
      <c r="UK80" s="3"/>
      <c r="UL80" s="3"/>
      <c r="UM80" s="3"/>
      <c r="UN80" s="3"/>
      <c r="UO80" s="3"/>
      <c r="UP80" s="3"/>
      <c r="UQ80" s="3"/>
      <c r="UR80" s="3"/>
      <c r="US80" s="3"/>
      <c r="UT80" s="3"/>
      <c r="UU80" s="3"/>
      <c r="UV80" s="3"/>
      <c r="UW80" s="3"/>
      <c r="UX80" s="3"/>
      <c r="UY80" s="3"/>
      <c r="UZ80" s="3"/>
      <c r="VA80" s="3"/>
      <c r="VB80" s="3"/>
      <c r="VC80" s="3"/>
      <c r="VD80" s="3"/>
      <c r="VE80" s="3"/>
      <c r="VF80" s="3"/>
      <c r="VG80" s="3"/>
      <c r="VH80" s="3"/>
      <c r="VI80" s="3"/>
      <c r="VJ80" s="3"/>
      <c r="VK80" s="3"/>
      <c r="VL80" s="3"/>
      <c r="VM80" s="3"/>
      <c r="VN80" s="3"/>
      <c r="VO80" s="3"/>
      <c r="VP80" s="3"/>
      <c r="VQ80" s="3"/>
      <c r="VR80" s="3"/>
      <c r="VS80" s="3"/>
      <c r="VT80" s="3"/>
      <c r="VU80" s="3"/>
      <c r="VV80" s="3"/>
      <c r="VW80" s="3"/>
      <c r="VX80" s="3"/>
      <c r="VY80" s="3"/>
      <c r="VZ80" s="3"/>
      <c r="WA80" s="3"/>
      <c r="WB80" s="3"/>
      <c r="WC80" s="3"/>
      <c r="WD80" s="3"/>
      <c r="WE80" s="3"/>
      <c r="WF80" s="3"/>
      <c r="WG80" s="3"/>
      <c r="WH80" s="3"/>
      <c r="WI80" s="3"/>
      <c r="WJ80" s="3"/>
      <c r="WK80" s="3"/>
      <c r="WL80" s="3"/>
      <c r="WM80" s="3"/>
      <c r="WN80" s="3"/>
      <c r="WO80" s="3"/>
      <c r="WP80" s="3"/>
      <c r="WQ80" s="3"/>
      <c r="WR80" s="3"/>
      <c r="WS80" s="3"/>
      <c r="WT80" s="3"/>
      <c r="WU80" s="3"/>
      <c r="WV80" s="3"/>
      <c r="WW80" s="3"/>
      <c r="WX80" s="3"/>
      <c r="WY80" s="3"/>
      <c r="WZ80" s="3"/>
      <c r="XA80" s="3"/>
      <c r="XB80" s="3"/>
      <c r="XC80" s="3"/>
      <c r="XD80" s="3"/>
      <c r="XE80" s="3"/>
      <c r="XF80" s="3"/>
      <c r="XG80" s="3"/>
      <c r="XH80" s="3"/>
      <c r="XI80" s="3"/>
      <c r="XJ80" s="3"/>
      <c r="XK80" s="3"/>
    </row>
    <row r="81" spans="15:635" ht="18.75" customHeight="1">
      <c r="O81" s="36"/>
      <c r="P81" s="36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  <c r="UR81" s="3"/>
      <c r="US81" s="3"/>
      <c r="UT81" s="3"/>
      <c r="UU81" s="3"/>
      <c r="UV81" s="3"/>
      <c r="UW81" s="3"/>
      <c r="UX81" s="3"/>
      <c r="UY81" s="3"/>
      <c r="UZ81" s="3"/>
      <c r="VA81" s="3"/>
      <c r="VB81" s="3"/>
      <c r="VC81" s="3"/>
      <c r="VD81" s="3"/>
      <c r="VE81" s="3"/>
      <c r="VF81" s="3"/>
      <c r="VG81" s="3"/>
      <c r="VH81" s="3"/>
      <c r="VI81" s="3"/>
      <c r="VJ81" s="3"/>
      <c r="VK81" s="3"/>
      <c r="VL81" s="3"/>
      <c r="VM81" s="3"/>
      <c r="VN81" s="3"/>
      <c r="VO81" s="3"/>
      <c r="VP81" s="3"/>
      <c r="VQ81" s="3"/>
      <c r="VR81" s="3"/>
      <c r="VS81" s="3"/>
      <c r="VT81" s="3"/>
      <c r="VU81" s="3"/>
      <c r="VV81" s="3"/>
      <c r="VW81" s="3"/>
      <c r="VX81" s="3"/>
      <c r="VY81" s="3"/>
      <c r="VZ81" s="3"/>
      <c r="WA81" s="3"/>
      <c r="WB81" s="3"/>
      <c r="WC81" s="3"/>
      <c r="WD81" s="3"/>
      <c r="WE81" s="3"/>
      <c r="WF81" s="3"/>
      <c r="WG81" s="3"/>
      <c r="WH81" s="3"/>
      <c r="WI81" s="3"/>
      <c r="WJ81" s="3"/>
      <c r="WK81" s="3"/>
      <c r="WL81" s="3"/>
      <c r="WM81" s="3"/>
      <c r="WN81" s="3"/>
      <c r="WO81" s="3"/>
      <c r="WP81" s="3"/>
      <c r="WQ81" s="3"/>
      <c r="WR81" s="3"/>
      <c r="WS81" s="3"/>
      <c r="WT81" s="3"/>
      <c r="WU81" s="3"/>
      <c r="WV81" s="3"/>
      <c r="WW81" s="3"/>
      <c r="WX81" s="3"/>
      <c r="WY81" s="3"/>
      <c r="WZ81" s="3"/>
      <c r="XA81" s="3"/>
      <c r="XB81" s="3"/>
      <c r="XC81" s="3"/>
      <c r="XD81" s="3"/>
      <c r="XE81" s="3"/>
      <c r="XF81" s="3"/>
      <c r="XG81" s="3"/>
      <c r="XH81" s="3"/>
      <c r="XI81" s="3"/>
      <c r="XJ81" s="3"/>
      <c r="XK81" s="3"/>
    </row>
    <row r="82" spans="15:635" ht="18.75" customHeight="1">
      <c r="O82" s="11"/>
      <c r="P82" s="11"/>
    </row>
    <row r="83" spans="15:635" ht="28.5" customHeight="1">
      <c r="O83" s="11"/>
      <c r="P83" s="11"/>
    </row>
    <row r="84" spans="15:635" ht="48.75" customHeight="1">
      <c r="O84" s="11"/>
      <c r="P84" s="11"/>
    </row>
    <row r="85" spans="15:635" ht="18.75">
      <c r="O85" s="11"/>
      <c r="P85" s="11"/>
    </row>
    <row r="86" spans="15:635" ht="15" customHeight="1"/>
    <row r="87" spans="15:635" ht="15" customHeight="1"/>
    <row r="88" spans="15:635" ht="15" customHeight="1"/>
  </sheetData>
  <autoFilter ref="A9:XK81"/>
  <mergeCells count="20">
    <mergeCell ref="A23:N23"/>
    <mergeCell ref="A24:N24"/>
    <mergeCell ref="F38:H38"/>
    <mergeCell ref="B26:J28"/>
    <mergeCell ref="F34:H34"/>
    <mergeCell ref="F31:H31"/>
    <mergeCell ref="E29:H29"/>
    <mergeCell ref="H7:J7"/>
    <mergeCell ref="K7:N7"/>
    <mergeCell ref="A20:I20"/>
    <mergeCell ref="A7:A8"/>
    <mergeCell ref="B7:B8"/>
    <mergeCell ref="C7:C8"/>
    <mergeCell ref="D7:D8"/>
    <mergeCell ref="E7:G7"/>
    <mergeCell ref="K4:N4"/>
    <mergeCell ref="K5:N5"/>
    <mergeCell ref="K1:N1"/>
    <mergeCell ref="K2:N2"/>
    <mergeCell ref="A6:P6"/>
  </mergeCells>
  <pageMargins left="0.31496062992125984" right="0.11811023622047245" top="0.15748031496062992" bottom="0.15748031496062992" header="0.31496062992125984" footer="0.31496062992125984"/>
  <pageSetup paperSize="9" scale="58" orientation="landscape" r:id="rId1"/>
  <rowBreaks count="2" manualBreakCount="2">
    <brk id="24" max="634" man="1"/>
    <brk id="87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Прочие</vt:lpstr>
      <vt:lpstr>Прочие!Область_печати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2026-06-04T07:24:53Z</dcterms:modified>
</cp:coreProperties>
</file>