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Эмалированная посуда\"/>
    </mc:Choice>
  </mc:AlternateContent>
  <xr:revisionPtr revIDLastSave="0" documentId="13_ncr:1_{64155644-C611-4AF6-8089-3D18806421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" i="6" l="1"/>
  <c r="P8" i="6" s="1"/>
  <c r="K8" i="6"/>
  <c r="M8" i="6" s="1"/>
  <c r="N8" i="6" s="1"/>
  <c r="J8" i="6"/>
  <c r="H8" i="6"/>
  <c r="F8" i="6"/>
  <c r="D10" i="6" l="1"/>
  <c r="O5" i="6"/>
  <c r="P5" i="6" s="1"/>
  <c r="K5" i="6"/>
  <c r="M5" i="6" s="1"/>
  <c r="N5" i="6" s="1"/>
  <c r="J5" i="6"/>
  <c r="H5" i="6"/>
  <c r="F5" i="6"/>
  <c r="O6" i="6"/>
  <c r="P6" i="6" s="1"/>
  <c r="K6" i="6"/>
  <c r="M6" i="6" s="1"/>
  <c r="N6" i="6" s="1"/>
  <c r="J6" i="6"/>
  <c r="H6" i="6"/>
  <c r="F6" i="6"/>
  <c r="O7" i="6"/>
  <c r="P7" i="6" s="1"/>
  <c r="K7" i="6"/>
  <c r="M7" i="6" s="1"/>
  <c r="N7" i="6" s="1"/>
  <c r="J7" i="6"/>
  <c r="H7" i="6"/>
  <c r="F7" i="6"/>
  <c r="O9" i="6"/>
  <c r="P9" i="6" s="1"/>
  <c r="K9" i="6"/>
  <c r="M9" i="6" s="1"/>
  <c r="N9" i="6" s="1"/>
  <c r="J9" i="6"/>
  <c r="H9" i="6"/>
  <c r="F9" i="6"/>
  <c r="F10" i="6" l="1"/>
  <c r="P10" i="6" s="1"/>
  <c r="J10" i="6"/>
  <c r="H10" i="6"/>
</calcChain>
</file>

<file path=xl/sharedStrings.xml><?xml version="1.0" encoding="utf-8"?>
<sst xmlns="http://schemas.openxmlformats.org/spreadsheetml/2006/main" count="31" uniqueCount="27">
  <si>
    <t>Цена за единицу товара, руб.</t>
  </si>
  <si>
    <t>Кол-во</t>
  </si>
  <si>
    <t xml:space="preserve">σ
</t>
  </si>
  <si>
    <t>Ед. изм.</t>
  </si>
  <si>
    <t xml:space="preserve">Коэф-т вариации, %
</t>
  </si>
  <si>
    <t>Наименование товара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</si>
  <si>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</si>
  <si>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</si>
  <si>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</si>
  <si>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</si>
  <si>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</si>
  <si>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№ п/п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</si>
  <si>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</si>
  <si>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</si>
  <si>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</si>
  <si>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</si>
  <si>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</si>
  <si>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</si>
  <si>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</si>
  <si>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</si>
  <si>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*или эквивалент</t>
  </si>
  <si>
    <t>Формирование НМЦД на закупку поставки эмалированной посуды</t>
  </si>
  <si>
    <r>
      <t>Ведро СтальЭмаль</t>
    </r>
    <r>
      <rPr>
        <b/>
        <sz val="11"/>
        <color theme="1"/>
        <rFont val="PT Astra Serif"/>
        <family val="1"/>
        <charset val="204"/>
      </rPr>
      <t>*</t>
    </r>
    <r>
      <rPr>
        <sz val="11"/>
        <color theme="1"/>
        <rFont val="PT Astra Serif"/>
        <family val="1"/>
        <charset val="204"/>
      </rPr>
      <t xml:space="preserve"> 12л эмаль, с крышкой
25.99.12.110
Тип: хозяйственное
Материал: эмалированная сталь
Форма: круглая
Объем: 12 л
Цвет: светлых тонов, без рисунка
С крышкой: да
Крышка-обруч: нет
Носик: нет
Ручки: есть
Накладка на ручке: да
Габариты без упаковки
300х300х290 мм</t>
    </r>
  </si>
  <si>
    <r>
      <t>Кастрюля Магнитогорские эмали</t>
    </r>
    <r>
      <rPr>
        <b/>
        <sz val="11"/>
        <color theme="1"/>
        <rFont val="PT Astra Serif"/>
        <family val="1"/>
        <charset val="204"/>
      </rPr>
      <t xml:space="preserve">* </t>
    </r>
    <r>
      <rPr>
        <sz val="11"/>
        <color theme="1"/>
        <rFont val="PT Astra Serif"/>
        <family val="1"/>
        <charset val="204"/>
      </rPr>
      <t xml:space="preserve">3л. Эмаль
25.99.12.110
Высота, мм: 150
Габариты без упаковки (ДхШхВ), мм: 250х200х150
Диаметр, мм: 180
Марка стали: Сталь с эмалевым покрытием
Масса без упаковки, кг: 0.902
Наличие мерной шкалы: Нет
Объем, л: 3
Цвет: светлых тонов, без рисунка 
С крышкой: да
Тип дна: Однослойное
Толщина стенки, мм: 0.8
</t>
    </r>
  </si>
  <si>
    <t xml:space="preserve">Кастрюля Магнитогорские эмали* 7,5л. Эмаль
25.99.12.110
Высота, мм: 230
Габариты без упаковки (ДхШхВ), мм: 330х255х230
Диаметр, мм: 240
Марка стали: Сталь с эмалевым покрытием
Масса без упаковки, кг: 1.268
Наличие мерной шкалы: Нет
Объем, л: 7.5
Цвет: светлых тонов, без рисунка 
С крышкой: да
Тип дна: Однослойное
Толщина стенки, мм: 0.5
</t>
  </si>
  <si>
    <r>
      <t>Таз ЛЗЭП</t>
    </r>
    <r>
      <rPr>
        <b/>
        <sz val="11"/>
        <color theme="1"/>
        <rFont val="PT Astra Serif"/>
        <family val="1"/>
        <charset val="204"/>
      </rPr>
      <t>*</t>
    </r>
    <r>
      <rPr>
        <sz val="11"/>
        <color theme="1"/>
        <rFont val="PT Astra Serif"/>
        <family val="1"/>
        <charset val="204"/>
      </rPr>
      <t xml:space="preserve"> 12 л., эмаль
25.99.12.110
Габариты без упаковки (ДхШхВ), мм: 450х450х135
Масса без упаковки, кг: 1.242
Материал: Эмалированная сталь
Объем, л: 12
Диаметр, мм: 450
Высота, мм: 135
Цвет: светлых тонов, без рисунка </t>
    </r>
  </si>
  <si>
    <t xml:space="preserve">Чайник (эмаль) 3,0 л./3,5 л.
25.99.12.110
Цвет: Светлых тонов, без рисунка
Материал: Металл
Материал ручки: Металл
Диаметр, см: 20
Высота, см: 19
Объем, л: 3,0л./3.5л
С крышкой: да
Можно мыть в посудомоечной машине: Да
Совместимые плиты: Для всех типов плит
Эмалированный: Да
Толщина стенок, мм: 0.8
Фильтр в носике: Нет
Подвижная ручка: Да
Со свистком: Нет
Капсульное дно: Нет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</si>
</sst>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7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167" fontId="6" fillId="0" borderId="7" xfId="0" applyNumberFormat="1" applyFont="1" applyBorder="1" applyAlignment="1">
      <alignment horizontal="center" vertical="center" wrapText="1"/>
    </xf>
    <xf numFmtId="168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7" fillId="0" borderId="3" xfId="1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6" fontId="7" fillId="0" borderId="0" xfId="1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view="pageBreakPreview" zoomScale="90" zoomScaleNormal="120" zoomScaleSheetLayoutView="90" workbookViewId="0">
      <selection activeCell="I5" sqref="I5"/>
    </sheetView>
  </sheetViews>
  <sheetFormatPr defaultColWidth="8.85546875" defaultRowHeight="12" x14ac:dyDescent="0.2"/>
  <cols>
    <col min="1" max="1" width="6.7109375" style="2" bestFit="1" customWidth="1"/>
    <col min="2" max="2" width="49.28515625" style="2" customWidth="1"/>
    <col min="3" max="3" width="7.85546875" style="3" customWidth="1"/>
    <col min="4" max="4" width="7.7109375" style="3" customWidth="1"/>
    <col min="5" max="8" width="11.7109375" style="3" customWidth="1"/>
    <col min="9" max="10" width="11.7109375" style="2" customWidth="1"/>
    <col min="11" max="11" width="11.5703125" style="2" customWidth="1"/>
    <col min="12" max="12" width="8.42578125" style="2" customWidth="1"/>
    <col min="13" max="13" width="7.85546875" style="2" customWidth="1"/>
    <col min="14" max="14" width="11" style="3" customWidth="1"/>
    <col min="15" max="15" width="10.140625" style="2" customWidth="1"/>
    <col min="16" max="16" width="11.28515625" style="2" customWidth="1"/>
    <col min="17" max="17" width="10.5703125" style="2" customWidth="1"/>
    <col min="18" max="16384" width="8.85546875" style="2"/>
  </cols>
  <sheetData>
    <row r="1" spans="1:16" ht="15.75" x14ac:dyDescent="0.25">
      <c r="A1" s="1"/>
      <c r="C1" s="2"/>
      <c r="D1" s="2"/>
      <c r="I1" s="3"/>
      <c r="J1" s="3"/>
      <c r="L1" s="4"/>
      <c r="M1" s="4"/>
      <c r="N1" s="4"/>
      <c r="P1" s="3"/>
    </row>
    <row r="2" spans="1:16" ht="15.75" x14ac:dyDescent="0.2">
      <c r="A2" s="1"/>
      <c r="B2" s="30" t="s">
        <v>21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3.9" customHeight="1" x14ac:dyDescent="0.2">
      <c r="A3" s="43" t="s">
        <v>11</v>
      </c>
      <c r="B3" s="44" t="s">
        <v>5</v>
      </c>
      <c r="C3" s="31" t="s">
        <v>3</v>
      </c>
      <c r="D3" s="33" t="s">
        <v>1</v>
      </c>
      <c r="E3" s="37" t="s">
        <v>0</v>
      </c>
      <c r="F3" s="38"/>
      <c r="G3" s="38"/>
      <c r="H3" s="38"/>
      <c r="I3" s="38"/>
      <c r="J3" s="39"/>
      <c r="K3" s="40" t="s">
        <v>10</v>
      </c>
      <c r="L3" s="40" t="s">
        <v>9</v>
      </c>
      <c r="M3" s="40" t="s">
        <v>2</v>
      </c>
      <c r="N3" s="40" t="s">
        <v>4</v>
      </c>
      <c r="O3" s="40" t="s">
        <v>12</v>
      </c>
      <c r="P3" s="42"/>
    </row>
    <row r="4" spans="1:16" ht="45" x14ac:dyDescent="0.2">
      <c r="A4" s="43"/>
      <c r="B4" s="45"/>
      <c r="C4" s="32"/>
      <c r="D4" s="34"/>
      <c r="E4" s="5" t="s">
        <v>6</v>
      </c>
      <c r="F4" s="6" t="s">
        <v>13</v>
      </c>
      <c r="G4" s="5" t="s">
        <v>7</v>
      </c>
      <c r="H4" s="6" t="s">
        <v>14</v>
      </c>
      <c r="I4" s="5" t="s">
        <v>8</v>
      </c>
      <c r="J4" s="6" t="s">
        <v>15</v>
      </c>
      <c r="K4" s="41"/>
      <c r="L4" s="41"/>
      <c r="M4" s="41"/>
      <c r="N4" s="41"/>
      <c r="O4" s="7" t="s">
        <v>17</v>
      </c>
      <c r="P4" s="8" t="s">
        <v>18</v>
      </c>
    </row>
    <row r="5" spans="1:16" ht="212.25" customHeight="1" x14ac:dyDescent="0.2">
      <c r="A5" s="9">
        <v>1</v>
      </c>
      <c r="B5" s="10" t="s">
        <v>22</v>
      </c>
      <c r="C5" s="11" t="s">
        <v>19</v>
      </c>
      <c r="D5" s="12">
        <v>5</v>
      </c>
      <c r="E5" s="13">
        <v>1991.7</v>
      </c>
      <c r="F5" s="13">
        <f t="shared" ref="F5" si="0">E5*D5</f>
        <v>9958.5</v>
      </c>
      <c r="G5" s="13">
        <v>2000</v>
      </c>
      <c r="H5" s="13">
        <f t="shared" ref="H5" si="1">G5*D5</f>
        <v>10000</v>
      </c>
      <c r="I5" s="13">
        <v>2020</v>
      </c>
      <c r="J5" s="13">
        <f t="shared" ref="J5" si="2">I5*D5</f>
        <v>10100</v>
      </c>
      <c r="K5" s="14">
        <f t="shared" ref="K5" si="3">(E5+G5+I5)/3</f>
        <v>2003.8999999999999</v>
      </c>
      <c r="L5" s="28">
        <v>3</v>
      </c>
      <c r="M5" s="13">
        <f t="shared" ref="M5" si="4">SQRT((POWER(E5-K5,2)+POWER(G5-K5,2)+POWER(I5-K5,2))/(L5-1))</f>
        <v>14.5475083777257</v>
      </c>
      <c r="N5" s="13">
        <f t="shared" ref="N5:N9" si="5">100*(M5/K5)</f>
        <v>0.72595979728158599</v>
      </c>
      <c r="O5" s="13">
        <f t="shared" ref="O5:O9" si="6">E5</f>
        <v>1991.7</v>
      </c>
      <c r="P5" s="13">
        <f t="shared" ref="P5:P9" si="7">O5*D5</f>
        <v>9958.5</v>
      </c>
    </row>
    <row r="6" spans="1:16" ht="199.5" customHeight="1" x14ac:dyDescent="0.2">
      <c r="A6" s="9">
        <v>2</v>
      </c>
      <c r="B6" s="10" t="s">
        <v>23</v>
      </c>
      <c r="C6" s="11" t="s">
        <v>19</v>
      </c>
      <c r="D6" s="12">
        <v>15</v>
      </c>
      <c r="E6" s="13">
        <v>1096.02</v>
      </c>
      <c r="F6" s="13">
        <f t="shared" ref="F6" si="8">E6*D6</f>
        <v>16440.3</v>
      </c>
      <c r="G6" s="13">
        <v>1100</v>
      </c>
      <c r="H6" s="13">
        <f t="shared" ref="H6" si="9">G6*D6</f>
        <v>16500</v>
      </c>
      <c r="I6" s="13">
        <v>1110</v>
      </c>
      <c r="J6" s="13">
        <f t="shared" ref="J6" si="10">I6*D6</f>
        <v>16650</v>
      </c>
      <c r="K6" s="14">
        <f t="shared" ref="K6" si="11">(E6+G6+I6)/3</f>
        <v>1102.0066666666667</v>
      </c>
      <c r="L6" s="28">
        <v>3</v>
      </c>
      <c r="M6" s="13">
        <f t="shared" ref="M6" si="12">SQRT((POWER(E6-K6,2)+POWER(G6-K6,2)+POWER(I6-K6,2))/(L6-1))</f>
        <v>7.2027864978307834</v>
      </c>
      <c r="N6" s="13">
        <f t="shared" si="5"/>
        <v>0.65360643594086998</v>
      </c>
      <c r="O6" s="13">
        <f t="shared" si="6"/>
        <v>1096.02</v>
      </c>
      <c r="P6" s="13">
        <f t="shared" si="7"/>
        <v>16440.3</v>
      </c>
    </row>
    <row r="7" spans="1:16" ht="198" customHeight="1" x14ac:dyDescent="0.2">
      <c r="A7" s="9">
        <v>3</v>
      </c>
      <c r="B7" s="10" t="s">
        <v>24</v>
      </c>
      <c r="C7" s="11" t="s">
        <v>19</v>
      </c>
      <c r="D7" s="12">
        <v>5</v>
      </c>
      <c r="E7" s="13">
        <v>1676.12</v>
      </c>
      <c r="F7" s="13">
        <f t="shared" ref="F7:F8" si="13">E7*D7</f>
        <v>8380.5999999999985</v>
      </c>
      <c r="G7" s="13">
        <v>1700</v>
      </c>
      <c r="H7" s="13">
        <f t="shared" ref="H7:H8" si="14">G7*D7</f>
        <v>8500</v>
      </c>
      <c r="I7" s="13">
        <v>1720</v>
      </c>
      <c r="J7" s="13">
        <f t="shared" ref="J7:J8" si="15">I7*D7</f>
        <v>8600</v>
      </c>
      <c r="K7" s="14">
        <f t="shared" ref="K7:K8" si="16">(E7+G7+I7)/3</f>
        <v>1698.7066666666667</v>
      </c>
      <c r="L7" s="28">
        <v>3</v>
      </c>
      <c r="M7" s="13">
        <f t="shared" ref="M7:M8" si="17">SQRT((POWER(E7-K7,2)+POWER(G7-K7,2)+POWER(I7-K7,2))/(L7-1))</f>
        <v>21.968571490502878</v>
      </c>
      <c r="N7" s="13">
        <f t="shared" si="5"/>
        <v>1.2932527976481838</v>
      </c>
      <c r="O7" s="13">
        <f t="shared" si="6"/>
        <v>1676.12</v>
      </c>
      <c r="P7" s="13">
        <f t="shared" si="7"/>
        <v>8380.5999999999985</v>
      </c>
    </row>
    <row r="8" spans="1:16" ht="141" customHeight="1" x14ac:dyDescent="0.2">
      <c r="A8" s="9">
        <v>4</v>
      </c>
      <c r="B8" s="10" t="s">
        <v>25</v>
      </c>
      <c r="C8" s="11" t="s">
        <v>19</v>
      </c>
      <c r="D8" s="12">
        <v>5</v>
      </c>
      <c r="E8" s="13">
        <v>1829.33</v>
      </c>
      <c r="F8" s="13">
        <f t="shared" si="13"/>
        <v>9146.65</v>
      </c>
      <c r="G8" s="13">
        <v>1900</v>
      </c>
      <c r="H8" s="13">
        <f t="shared" si="14"/>
        <v>9500</v>
      </c>
      <c r="I8" s="13">
        <v>1920</v>
      </c>
      <c r="J8" s="13">
        <f t="shared" si="15"/>
        <v>9600</v>
      </c>
      <c r="K8" s="14">
        <f t="shared" si="16"/>
        <v>1883.11</v>
      </c>
      <c r="L8" s="29">
        <v>3</v>
      </c>
      <c r="M8" s="13">
        <f t="shared" si="17"/>
        <v>47.636291837211715</v>
      </c>
      <c r="N8" s="13">
        <f t="shared" ref="N8" si="18">100*(M8/K8)</f>
        <v>2.5296606059769062</v>
      </c>
      <c r="O8" s="13">
        <f t="shared" ref="O8" si="19">E8</f>
        <v>1829.33</v>
      </c>
      <c r="P8" s="13">
        <f t="shared" ref="P8" si="20">O8*D8</f>
        <v>9146.65</v>
      </c>
    </row>
    <row r="9" spans="1:16" ht="261" customHeight="1" x14ac:dyDescent="0.2">
      <c r="A9" s="9">
        <v>5</v>
      </c>
      <c r="B9" s="10" t="s">
        <v>26</v>
      </c>
      <c r="C9" s="11" t="s">
        <v>19</v>
      </c>
      <c r="D9" s="12">
        <v>5</v>
      </c>
      <c r="E9" s="13">
        <v>1669.57</v>
      </c>
      <c r="F9" s="13">
        <f t="shared" ref="F9" si="21">E9*D9</f>
        <v>8347.85</v>
      </c>
      <c r="G9" s="13">
        <v>1700</v>
      </c>
      <c r="H9" s="13">
        <f t="shared" ref="H9" si="22">G9*D9</f>
        <v>8500</v>
      </c>
      <c r="I9" s="13">
        <v>1720</v>
      </c>
      <c r="J9" s="13">
        <f t="shared" ref="J9" si="23">I9*D9</f>
        <v>8600</v>
      </c>
      <c r="K9" s="14">
        <f t="shared" ref="K9" si="24">(E9+G9+I9)/3</f>
        <v>1696.5233333333333</v>
      </c>
      <c r="L9" s="28">
        <v>3</v>
      </c>
      <c r="M9" s="13">
        <f t="shared" ref="M9" si="25">SQRT((POWER(E9-K9,2)+POWER(G9-K9,2)+POWER(I9-K9,2))/(L9-1))</f>
        <v>25.394125961200849</v>
      </c>
      <c r="N9" s="13">
        <f t="shared" si="5"/>
        <v>1.4968332861833622</v>
      </c>
      <c r="O9" s="13">
        <f t="shared" si="6"/>
        <v>1669.57</v>
      </c>
      <c r="P9" s="13">
        <f t="shared" si="7"/>
        <v>8347.85</v>
      </c>
    </row>
    <row r="10" spans="1:16" ht="18" customHeight="1" x14ac:dyDescent="0.2">
      <c r="A10" s="35" t="s">
        <v>16</v>
      </c>
      <c r="B10" s="36"/>
      <c r="C10" s="15"/>
      <c r="D10" s="16">
        <f>SUM(D5:D9)</f>
        <v>35</v>
      </c>
      <c r="E10" s="13"/>
      <c r="F10" s="8">
        <f>SUM(F5:F9)</f>
        <v>52273.899999999994</v>
      </c>
      <c r="G10" s="17"/>
      <c r="H10" s="18">
        <f>SUM(H5:H9)</f>
        <v>53000</v>
      </c>
      <c r="I10" s="13"/>
      <c r="J10" s="8">
        <f>SUM(J5:J9)</f>
        <v>53550</v>
      </c>
      <c r="K10" s="14"/>
      <c r="L10" s="15"/>
      <c r="M10" s="13"/>
      <c r="N10" s="13"/>
      <c r="O10" s="13"/>
      <c r="P10" s="8">
        <f>F10</f>
        <v>52273.899999999994</v>
      </c>
    </row>
    <row r="11" spans="1:16" ht="15" x14ac:dyDescent="0.2">
      <c r="A11" s="19"/>
      <c r="B11" s="20" t="s">
        <v>20</v>
      </c>
      <c r="C11" s="21"/>
      <c r="D11" s="22"/>
      <c r="E11" s="23"/>
      <c r="F11" s="24"/>
      <c r="G11" s="25"/>
      <c r="H11" s="26"/>
      <c r="I11" s="23"/>
      <c r="J11" s="24"/>
      <c r="K11" s="27"/>
      <c r="L11" s="21"/>
      <c r="M11" s="23"/>
      <c r="N11" s="23"/>
      <c r="O11" s="23"/>
      <c r="P11" s="24"/>
    </row>
    <row r="21" ht="54.75" customHeight="1" x14ac:dyDescent="0.2"/>
  </sheetData>
  <sheetProtection formatColumns="0" formatRows="0" insertColumns="0" insertRows="0" insertHyperlinks="0"/>
  <protectedRanges>
    <protectedRange sqref="A12:M948" name="Диапазон1"/>
  </protectedRanges>
  <mergeCells count="12">
    <mergeCell ref="B2:P2"/>
    <mergeCell ref="C3:C4"/>
    <mergeCell ref="D3:D4"/>
    <mergeCell ref="A10:B10"/>
    <mergeCell ref="E3:J3"/>
    <mergeCell ref="M3:M4"/>
    <mergeCell ref="N3:N4"/>
    <mergeCell ref="O3:P3"/>
    <mergeCell ref="K3:K4"/>
    <mergeCell ref="L3:L4"/>
    <mergeCell ref="A3:A4"/>
    <mergeCell ref="B3:B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nastya</cp:lastModifiedBy>
  <cp:lastPrinted>2026-07-02T07:50:16Z</cp:lastPrinted>
  <dcterms:created xsi:type="dcterms:W3CDTF">2014-01-29T09:28:07Z</dcterms:created>
  <dcterms:modified xsi:type="dcterms:W3CDTF">2026-07-02T11:32:41Z</dcterms:modified>
</cp:coreProperties>
</file>