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Volgina\Desktop\Наталия\2026\Вентиляция\"/>
    </mc:Choice>
  </mc:AlternateContent>
  <bookViews>
    <workbookView xWindow="0" yWindow="0" windowWidth="28800" windowHeight="12180"/>
  </bookViews>
  <sheets>
    <sheet name="1" sheetId="5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5" l="1"/>
  <c r="I8" i="5"/>
  <c r="I9" i="5"/>
  <c r="I10" i="5"/>
  <c r="I6" i="5"/>
  <c r="H7" i="5"/>
  <c r="K7" i="5" s="1"/>
  <c r="H8" i="5"/>
  <c r="K8" i="5" s="1"/>
  <c r="H9" i="5"/>
  <c r="K9" i="5" s="1"/>
  <c r="H10" i="5"/>
  <c r="K10" i="5" s="1"/>
  <c r="H6" i="5"/>
  <c r="K6" i="5" s="1"/>
  <c r="J6" i="5" l="1"/>
  <c r="J9" i="5"/>
  <c r="J8" i="5"/>
  <c r="J10" i="5"/>
  <c r="J7" i="5"/>
  <c r="K11" i="5"/>
</calcChain>
</file>

<file path=xl/sharedStrings.xml><?xml version="1.0" encoding="utf-8"?>
<sst xmlns="http://schemas.openxmlformats.org/spreadsheetml/2006/main" count="26" uniqueCount="25">
  <si>
    <t>№ п/п</t>
  </si>
  <si>
    <t>Источник информации</t>
  </si>
  <si>
    <t>Ед. Изм.</t>
  </si>
  <si>
    <t>Среднее квадратичное отклонение</t>
  </si>
  <si>
    <t>Средняя цена за единицу измерения (в рублях)</t>
  </si>
  <si>
    <t>Наименование товара</t>
  </si>
  <si>
    <t>Кол-во</t>
  </si>
  <si>
    <t>Коэффициент вариации, %. (частное столбца№7 и столбца №6, умноженное на 100)</t>
  </si>
  <si>
    <t>Начальная цена единицы товара (работы, услуги) 
в ед. изм.
 (столб. №4 х столб. №6), 
в рублях</t>
  </si>
  <si>
    <t>Итого:</t>
  </si>
  <si>
    <r>
      <t xml:space="preserve">Проведение </t>
    </r>
    <r>
      <rPr>
        <sz val="10"/>
        <color theme="1"/>
        <rFont val="Times New Roman"/>
        <family val="1"/>
        <charset val="204"/>
      </rPr>
      <t>санитарно- эпидемиологического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обследования системы вентиляции и кондиционирования  воздуха с составлением акта</t>
    </r>
  </si>
  <si>
    <t xml:space="preserve">Дезинфекция приточно-вытяжной системы вентиляции с применением дезинфицирующего средства  </t>
  </si>
  <si>
    <t>Микробиологическое исследование смывов из систем вентиляции на общее микробное число (ОМЧ) до и после дезинфекции</t>
  </si>
  <si>
    <t xml:space="preserve">Дезинфекция сплит-систем с применением дезинфицирующего средства </t>
  </si>
  <si>
    <t>Проведение дезинфекции вытяжной системы вентиляции шкафов лаборатории</t>
  </si>
  <si>
    <t>Усл. ед</t>
  </si>
  <si>
    <t>м2</t>
  </si>
  <si>
    <t>шт. (смывов)</t>
  </si>
  <si>
    <t>шт.</t>
  </si>
  <si>
    <t>Поставщик №2. Коммерческое предложение №4-322  от 22.06.2026 АО МГЦД ДЗ№4</t>
  </si>
  <si>
    <t>Поставщик №1. Коммерческое предложение № б/н от 24.06.2026                     ФГБУ "СОЦД"</t>
  </si>
  <si>
    <t>Поставщик №3. Коммерческое предложение №б/н  от 23.06.2026  ООО "Столичная санитарная служба"</t>
  </si>
  <si>
    <t>Дата составления расчета: 30.07.2026 г.</t>
  </si>
  <si>
    <r>
      <rPr>
        <b/>
        <sz val="11"/>
        <color theme="1"/>
        <rFont val="Times New Roman"/>
        <family val="1"/>
        <charset val="204"/>
      </rPr>
      <t>Предмет Договора:</t>
    </r>
    <r>
      <rPr>
        <sz val="11"/>
        <color theme="1"/>
        <rFont val="Times New Roman"/>
        <family val="1"/>
        <charset val="204"/>
      </rPr>
      <t xml:space="preserve"> Санитарно-эпидемиологическое обследование систем вентиляции и кондиционирования воздуха в рамках осуществления производственного контроля за соблюдением санитарных правил и выполнением санитарно-противоэпидемических (профилактических) мероприятий. </t>
    </r>
  </si>
  <si>
    <t xml:space="preserve">Руководствуясь письмом Минфина России от 19 июня 2020 г. № 24-01-08/52980, с учетом выделенного объема финансового обеспечения на данную закупку, предусмотренного утвержденным планом-графиком закупок товаров, работ, услуг Заказчика на 2026 финансовый год и на плановый период 2027 и 2028 годов, в целях экономии бюджетных средств Заказчик определил максимальную цену договора на Санитарно-эпидемиологическое обследование систем вентиляции и кондиционирования воздуха в рамках осуществления производственного контроля за соблюдением санитарных правил и выполнением санитарно-противоэпидемических (профилактических) мероприятий, в размере 435 808 рублей 80 копеек.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</si>
</sst>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.00\ _₽_-;\-* #,##0.00\ _₽_-;_-* &quot;-&quot;??\ _₽_-;_-@_-"/>
  </numFmts>
  <fonts count="1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1">
    <xf numFmtId="0" fontId="0" fillId="0" borderId="0" xfId="0"/>
    <xf numFmtId="0" fontId="5" fillId="0" borderId="0" xfId="0" applyFont="1" applyBorder="1"/>
    <xf numFmtId="0" fontId="0" fillId="0" borderId="0" xfId="0" applyBorder="1"/>
    <xf numFmtId="0" fontId="0" fillId="0" borderId="0" xfId="0" applyBorder="1" applyAlignment="1"/>
    <xf numFmtId="0" fontId="6" fillId="0" borderId="0" xfId="0" applyFont="1" applyBorder="1"/>
    <xf numFmtId="2" fontId="0" fillId="0" borderId="0" xfId="0" applyNumberFormat="1" applyBorder="1"/>
    <xf numFmtId="2" fontId="3" fillId="0" borderId="0" xfId="0" applyNumberFormat="1" applyFont="1" applyBorder="1" applyAlignment="1"/>
    <xf numFmtId="0" fontId="7" fillId="0" borderId="0" xfId="0" applyFont="1" applyBorder="1"/>
    <xf numFmtId="2" fontId="0" fillId="0" borderId="0" xfId="0" applyNumberFormat="1" applyBorder="1" applyAlignment="1"/>
    <xf numFmtId="2" fontId="3" fillId="0" borderId="0" xfId="0" applyNumberFormat="1" applyFont="1" applyBorder="1"/>
    <xf numFmtId="0" fontId="3" fillId="0" borderId="0" xfId="0" applyFont="1" applyAlignment="1"/>
    <xf numFmtId="0" fontId="0" fillId="0" borderId="0" xfId="0" applyAlignment="1"/>
    <xf numFmtId="4" fontId="0" fillId="0" borderId="0" xfId="0" applyNumberFormat="1"/>
    <xf numFmtId="43" fontId="9" fillId="3" borderId="1" xfId="1" applyFont="1" applyFill="1" applyBorder="1" applyAlignment="1">
      <alignment horizontal="center" vertical="center" wrapText="1"/>
    </xf>
    <xf numFmtId="43" fontId="10" fillId="3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0" fillId="0" borderId="0" xfId="0" applyNumberFormat="1" applyBorder="1"/>
    <xf numFmtId="43" fontId="3" fillId="0" borderId="0" xfId="1" applyFont="1" applyBorder="1" applyAlignment="1"/>
    <xf numFmtId="4" fontId="12" fillId="0" borderId="1" xfId="0" applyNumberFormat="1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14" fillId="0" borderId="0" xfId="0" applyFont="1"/>
    <xf numFmtId="0" fontId="3" fillId="0" borderId="0" xfId="0" applyFont="1" applyBorder="1"/>
    <xf numFmtId="0" fontId="11" fillId="2" borderId="1" xfId="0" applyFont="1" applyFill="1" applyBorder="1" applyAlignment="1">
      <alignment horizontal="center" vertical="center" wrapText="1"/>
    </xf>
    <xf numFmtId="4" fontId="4" fillId="0" borderId="0" xfId="0" applyNumberFormat="1" applyFont="1" applyBorder="1"/>
    <xf numFmtId="164" fontId="9" fillId="0" borderId="0" xfId="0" applyNumberFormat="1" applyFont="1" applyAlignment="1">
      <alignment horizontal="center" vertical="center"/>
    </xf>
    <xf numFmtId="0" fontId="15" fillId="0" borderId="5" xfId="0" applyFont="1" applyBorder="1" applyAlignment="1">
      <alignment vertical="center" wrapText="1"/>
    </xf>
    <xf numFmtId="0" fontId="15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4" fontId="13" fillId="0" borderId="6" xfId="0" applyNumberFormat="1" applyFont="1" applyBorder="1" applyAlignment="1">
      <alignment horizontal="center" vertical="center" wrapText="1"/>
    </xf>
    <xf numFmtId="0" fontId="15" fillId="0" borderId="7" xfId="0" applyFont="1" applyBorder="1" applyAlignment="1">
      <alignment vertical="center" wrapText="1"/>
    </xf>
    <xf numFmtId="0" fontId="15" fillId="0" borderId="8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4" fontId="13" fillId="0" borderId="8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0" fillId="0" borderId="9" xfId="0" applyFont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"/>
  <sheetViews>
    <sheetView tabSelected="1" workbookViewId="0">
      <selection sqref="A1:C1"/>
    </sheetView>
  </sheetViews>
  <sheetFormatPr defaultRowHeight="15" x14ac:dyDescent="0.25"/>
  <cols>
    <col min="1" max="1" width="5.85546875" customWidth="1"/>
    <col min="2" max="2" width="35.140625" customWidth="1"/>
    <col min="3" max="3" width="8.7109375" customWidth="1"/>
    <col min="4" max="4" width="6.5703125" customWidth="1"/>
    <col min="5" max="5" width="21.28515625" customWidth="1"/>
    <col min="6" max="7" width="21.42578125" customWidth="1"/>
    <col min="8" max="8" width="15.28515625" customWidth="1"/>
    <col min="9" max="9" width="12.140625" customWidth="1"/>
    <col min="10" max="10" width="16.7109375" customWidth="1"/>
    <col min="11" max="11" width="19.85546875" customWidth="1"/>
    <col min="12" max="12" width="12.28515625" customWidth="1"/>
    <col min="13" max="13" width="10.85546875" customWidth="1"/>
    <col min="14" max="14" width="11" customWidth="1"/>
  </cols>
  <sheetData>
    <row r="1" spans="1:15" x14ac:dyDescent="0.25">
      <c r="A1" s="37" t="s">
        <v>22</v>
      </c>
      <c r="B1" s="37"/>
      <c r="C1" s="37"/>
    </row>
    <row r="2" spans="1:15" ht="32.25" customHeight="1" x14ac:dyDescent="0.25">
      <c r="A2" s="38" t="s">
        <v>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10"/>
    </row>
    <row r="3" spans="1:15" ht="74.25" customHeight="1" x14ac:dyDescent="0.25">
      <c r="A3" s="15" t="s">
        <v>0</v>
      </c>
      <c r="B3" s="15" t="s">
        <v>5</v>
      </c>
      <c r="C3" s="15" t="s">
        <v>2</v>
      </c>
      <c r="D3" s="15" t="s">
        <v>6</v>
      </c>
      <c r="E3" s="36" t="s">
        <v>1</v>
      </c>
      <c r="F3" s="36"/>
      <c r="G3" s="36"/>
      <c r="H3" s="15" t="s">
        <v>4</v>
      </c>
      <c r="I3" s="15" t="s">
        <v>3</v>
      </c>
      <c r="J3" s="15" t="s">
        <v>7</v>
      </c>
      <c r="K3" s="15" t="s">
        <v>8</v>
      </c>
      <c r="L3" s="11"/>
    </row>
    <row r="4" spans="1:15" ht="10.5" customHeight="1" x14ac:dyDescent="0.25">
      <c r="A4" s="39">
        <v>1</v>
      </c>
      <c r="B4" s="36">
        <v>2</v>
      </c>
      <c r="C4" s="36">
        <v>3</v>
      </c>
      <c r="D4" s="36">
        <v>4</v>
      </c>
      <c r="E4" s="36">
        <v>5</v>
      </c>
      <c r="F4" s="36"/>
      <c r="G4" s="36"/>
      <c r="H4" s="36">
        <v>6</v>
      </c>
      <c r="I4" s="36">
        <v>7</v>
      </c>
      <c r="J4" s="36">
        <v>8</v>
      </c>
      <c r="K4" s="36">
        <v>9</v>
      </c>
      <c r="L4" s="11"/>
      <c r="O4" s="20"/>
    </row>
    <row r="5" spans="1:15" ht="60" customHeight="1" thickBot="1" x14ac:dyDescent="0.3">
      <c r="A5" s="39"/>
      <c r="B5" s="40"/>
      <c r="C5" s="36"/>
      <c r="D5" s="36"/>
      <c r="E5" s="22" t="s">
        <v>20</v>
      </c>
      <c r="F5" s="22" t="s">
        <v>19</v>
      </c>
      <c r="G5" s="22" t="s">
        <v>21</v>
      </c>
      <c r="H5" s="36"/>
      <c r="I5" s="36"/>
      <c r="J5" s="36"/>
      <c r="K5" s="36"/>
      <c r="L5" s="11"/>
    </row>
    <row r="6" spans="1:15" ht="75" customHeight="1" thickBot="1" x14ac:dyDescent="0.3">
      <c r="A6" s="19">
        <v>1</v>
      </c>
      <c r="B6" s="25" t="s">
        <v>10</v>
      </c>
      <c r="C6" s="26" t="s">
        <v>15</v>
      </c>
      <c r="D6" s="27">
        <v>2</v>
      </c>
      <c r="E6" s="28">
        <v>3000</v>
      </c>
      <c r="F6" s="28">
        <v>3060</v>
      </c>
      <c r="G6" s="28">
        <v>3270</v>
      </c>
      <c r="H6" s="13">
        <f>ROUND((E6+F6+G6)/3,2)</f>
        <v>3110</v>
      </c>
      <c r="I6" s="13">
        <f>STDEV(E6:G6)</f>
        <v>141.77446878757826</v>
      </c>
      <c r="J6" s="13">
        <f>I6/H6*100</f>
        <v>4.5586645912404586</v>
      </c>
      <c r="K6" s="14">
        <f>D6*H6</f>
        <v>6220</v>
      </c>
      <c r="L6" s="24"/>
      <c r="M6" s="24"/>
      <c r="N6" s="24"/>
    </row>
    <row r="7" spans="1:15" ht="52.5" customHeight="1" thickBot="1" x14ac:dyDescent="0.3">
      <c r="A7" s="19">
        <v>2</v>
      </c>
      <c r="B7" s="29" t="s">
        <v>11</v>
      </c>
      <c r="C7" s="30" t="s">
        <v>16</v>
      </c>
      <c r="D7" s="31">
        <v>520</v>
      </c>
      <c r="E7" s="32">
        <v>310</v>
      </c>
      <c r="F7" s="32">
        <v>302.94</v>
      </c>
      <c r="G7" s="32">
        <v>324</v>
      </c>
      <c r="H7" s="13">
        <f t="shared" ref="H7:H10" si="0">ROUND((E7+F7+G7)/3,2)</f>
        <v>312.31</v>
      </c>
      <c r="I7" s="13">
        <f t="shared" ref="I7:I10" si="1">STDEV(E7:G7)</f>
        <v>10.718886758116879</v>
      </c>
      <c r="J7" s="13">
        <f t="shared" ref="J7:J10" si="2">I7/H7*100</f>
        <v>3.4321304979401486</v>
      </c>
      <c r="K7" s="14">
        <f t="shared" ref="K7:K10" si="3">D7*H7</f>
        <v>162401.20000000001</v>
      </c>
      <c r="L7" s="24"/>
      <c r="M7" s="24"/>
      <c r="N7" s="24"/>
    </row>
    <row r="8" spans="1:15" ht="65.25" customHeight="1" thickBot="1" x14ac:dyDescent="0.3">
      <c r="A8" s="19">
        <v>3</v>
      </c>
      <c r="B8" s="29" t="s">
        <v>12</v>
      </c>
      <c r="C8" s="30" t="s">
        <v>17</v>
      </c>
      <c r="D8" s="31">
        <v>52</v>
      </c>
      <c r="E8" s="32">
        <v>480</v>
      </c>
      <c r="F8" s="32">
        <v>459</v>
      </c>
      <c r="G8" s="32">
        <v>492</v>
      </c>
      <c r="H8" s="13">
        <f t="shared" si="0"/>
        <v>477</v>
      </c>
      <c r="I8" s="13">
        <f t="shared" si="1"/>
        <v>16.703293088490067</v>
      </c>
      <c r="J8" s="13">
        <f t="shared" si="2"/>
        <v>3.5017385929748568</v>
      </c>
      <c r="K8" s="14">
        <f t="shared" si="3"/>
        <v>24804</v>
      </c>
      <c r="L8" s="24"/>
      <c r="M8" s="24"/>
      <c r="N8" s="24"/>
    </row>
    <row r="9" spans="1:15" ht="49.5" customHeight="1" thickBot="1" x14ac:dyDescent="0.3">
      <c r="A9" s="19">
        <v>4</v>
      </c>
      <c r="B9" s="29" t="s">
        <v>13</v>
      </c>
      <c r="C9" s="30" t="s">
        <v>18</v>
      </c>
      <c r="D9" s="31">
        <v>82</v>
      </c>
      <c r="E9" s="32">
        <v>2870</v>
      </c>
      <c r="F9" s="32">
        <v>2706</v>
      </c>
      <c r="G9" s="32">
        <v>3000</v>
      </c>
      <c r="H9" s="13">
        <f t="shared" si="0"/>
        <v>2858.67</v>
      </c>
      <c r="I9" s="13">
        <f t="shared" si="1"/>
        <v>147.3273000272975</v>
      </c>
      <c r="J9" s="13">
        <f t="shared" si="2"/>
        <v>5.1537008478522353</v>
      </c>
      <c r="K9" s="14">
        <f t="shared" si="3"/>
        <v>234410.94</v>
      </c>
      <c r="L9" s="24"/>
      <c r="M9" s="24"/>
      <c r="N9" s="24"/>
    </row>
    <row r="10" spans="1:15" ht="60.75" customHeight="1" thickBot="1" x14ac:dyDescent="0.3">
      <c r="A10" s="19">
        <v>5</v>
      </c>
      <c r="B10" s="29" t="s">
        <v>14</v>
      </c>
      <c r="C10" s="30" t="s">
        <v>18</v>
      </c>
      <c r="D10" s="31">
        <v>12</v>
      </c>
      <c r="E10" s="32">
        <v>2200</v>
      </c>
      <c r="F10" s="32">
        <v>2200</v>
      </c>
      <c r="G10" s="32">
        <v>2400</v>
      </c>
      <c r="H10" s="13">
        <f t="shared" si="0"/>
        <v>2266.67</v>
      </c>
      <c r="I10" s="13">
        <f t="shared" si="1"/>
        <v>115.47005383792515</v>
      </c>
      <c r="J10" s="13">
        <f t="shared" si="2"/>
        <v>5.0942595895267129</v>
      </c>
      <c r="K10" s="14">
        <f t="shared" si="3"/>
        <v>27200.04</v>
      </c>
      <c r="L10" s="24"/>
      <c r="M10" s="24"/>
      <c r="N10" s="24"/>
    </row>
    <row r="11" spans="1:15" x14ac:dyDescent="0.25">
      <c r="A11" s="33" t="s">
        <v>9</v>
      </c>
      <c r="B11" s="34"/>
      <c r="C11" s="33"/>
      <c r="D11" s="33"/>
      <c r="E11" s="33">
        <v>453900</v>
      </c>
      <c r="F11" s="33">
        <v>435808.8</v>
      </c>
      <c r="G11" s="33">
        <v>475404</v>
      </c>
      <c r="H11" s="33"/>
      <c r="I11" s="33"/>
      <c r="J11" s="33"/>
      <c r="K11" s="18">
        <f>SUM(K6:K10)</f>
        <v>455036.18</v>
      </c>
      <c r="L11" s="12"/>
      <c r="M11" s="12"/>
      <c r="N11" s="12"/>
    </row>
    <row r="12" spans="1:15" ht="81" customHeight="1" x14ac:dyDescent="0.25">
      <c r="A12" s="35" t="s">
        <v>24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</row>
    <row r="13" spans="1:15" x14ac:dyDescent="0.25">
      <c r="B13" s="1"/>
      <c r="C13" s="2"/>
      <c r="D13" s="2"/>
      <c r="E13" s="23"/>
      <c r="F13" s="23"/>
      <c r="G13" s="23"/>
      <c r="H13" s="21"/>
      <c r="I13" s="2"/>
      <c r="J13" s="2"/>
      <c r="K13" s="16"/>
      <c r="L13" s="3"/>
    </row>
    <row r="14" spans="1:15" x14ac:dyDescent="0.25">
      <c r="B14" s="1"/>
      <c r="C14" s="2"/>
      <c r="D14" s="2"/>
      <c r="E14" s="23"/>
      <c r="F14" s="23"/>
      <c r="G14" s="23"/>
      <c r="H14" s="21"/>
      <c r="I14" s="2"/>
      <c r="J14" s="2"/>
      <c r="K14" s="16"/>
      <c r="L14" s="3"/>
    </row>
    <row r="15" spans="1:15" x14ac:dyDescent="0.25">
      <c r="B15" s="1"/>
      <c r="C15" s="2"/>
      <c r="D15" s="2"/>
      <c r="E15" s="23"/>
      <c r="F15" s="23"/>
      <c r="G15" s="23"/>
      <c r="H15" s="21"/>
      <c r="I15" s="2"/>
      <c r="J15" s="2"/>
      <c r="K15" s="16"/>
      <c r="L15" s="3"/>
    </row>
    <row r="16" spans="1:15" x14ac:dyDescent="0.25">
      <c r="B16" s="4"/>
      <c r="C16" s="2"/>
      <c r="D16" s="2"/>
      <c r="E16" s="2"/>
      <c r="F16" s="2"/>
      <c r="G16" s="2"/>
      <c r="H16" s="5"/>
      <c r="I16" s="5"/>
      <c r="J16" s="6"/>
      <c r="K16" s="6"/>
      <c r="L16" s="17"/>
    </row>
    <row r="17" spans="2:12" x14ac:dyDescent="0.25">
      <c r="B17" s="7"/>
      <c r="C17" s="2"/>
      <c r="D17" s="2"/>
      <c r="E17" s="2"/>
      <c r="F17" s="2"/>
      <c r="G17" s="2"/>
      <c r="H17" s="8"/>
      <c r="I17" s="8"/>
      <c r="J17" s="6"/>
      <c r="K17" s="6"/>
      <c r="L17" s="6"/>
    </row>
    <row r="18" spans="2:12" x14ac:dyDescent="0.25">
      <c r="B18" s="7"/>
      <c r="C18" s="2"/>
      <c r="D18" s="2"/>
      <c r="E18" s="2"/>
      <c r="F18" s="2"/>
      <c r="G18" s="2"/>
      <c r="H18" s="5"/>
      <c r="I18" s="5"/>
      <c r="J18" s="9"/>
      <c r="K18" s="9"/>
      <c r="L18" s="6"/>
    </row>
    <row r="19" spans="2:12" x14ac:dyDescent="0.25">
      <c r="B19" s="2"/>
      <c r="C19" s="2"/>
      <c r="D19" s="2"/>
      <c r="E19" s="2"/>
      <c r="F19" s="2"/>
      <c r="G19" s="2"/>
      <c r="H19" s="5"/>
      <c r="I19" s="5"/>
      <c r="J19" s="5"/>
      <c r="K19" s="5"/>
      <c r="L19" s="2"/>
    </row>
  </sheetData>
  <mergeCells count="13">
    <mergeCell ref="A12:K12"/>
    <mergeCell ref="J4:J5"/>
    <mergeCell ref="K4:K5"/>
    <mergeCell ref="A1:C1"/>
    <mergeCell ref="A2:K2"/>
    <mergeCell ref="E3:G3"/>
    <mergeCell ref="A4:A5"/>
    <mergeCell ref="B4:B5"/>
    <mergeCell ref="C4:C5"/>
    <mergeCell ref="D4:D5"/>
    <mergeCell ref="E4:G4"/>
    <mergeCell ref="H4:H5"/>
    <mergeCell ref="I4:I5"/>
  </mergeCells>
  <conditionalFormatting sqref="J6:J10">
    <cfRule type="cellIs" dxfId="0" priority="3" operator="greaterThan">
      <formula>33</formula>
    </cfRule>
  </conditionalFormatting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</dc:creator>
  <cp:lastModifiedBy>Пользователь Windows</cp:lastModifiedBy>
  <cp:lastPrinted>2026-07-30T08:23:16Z</cp:lastPrinted>
  <dcterms:created xsi:type="dcterms:W3CDTF">2014-08-07T07:50:06Z</dcterms:created>
  <dcterms:modified xsi:type="dcterms:W3CDTF">2026-08-18T13:24:42Z</dcterms:modified>
</cp:coreProperties>
</file>