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30 реагенты для гаи_Биомаркал (2026-08-18-01А)\березка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нмцк!$A$1:$P$9</definedName>
  </definedNames>
  <calcPr calcId="162913"/>
</workbook>
</file>

<file path=xl/calcChain.xml><?xml version="1.0" encoding="utf-8"?>
<calcChain xmlns="http://schemas.openxmlformats.org/spreadsheetml/2006/main">
  <c r="C11" i="10" l="1"/>
  <c r="H8" i="10" l="1"/>
  <c r="I8" i="10" s="1"/>
  <c r="J8" i="10" s="1"/>
  <c r="M8" i="10" s="1"/>
  <c r="N8" i="10" s="1"/>
  <c r="O8" i="10" s="1"/>
  <c r="P8" i="10" s="1"/>
  <c r="K8" i="10" l="1"/>
  <c r="L8" i="10" s="1"/>
  <c r="H7" i="10"/>
  <c r="I7" i="10" s="1"/>
  <c r="J7" i="10" l="1"/>
  <c r="M7" i="10" s="1"/>
  <c r="N7" i="10" s="1"/>
  <c r="O7" i="10" s="1"/>
  <c r="P7" i="10" s="1"/>
  <c r="P9" i="10" s="1"/>
  <c r="K7" i="10"/>
  <c r="L7" i="10" s="1"/>
</calcChain>
</file>

<file path=xl/sharedStrings.xml><?xml version="1.0" encoding="utf-8"?>
<sst xmlns="http://schemas.openxmlformats.org/spreadsheetml/2006/main" count="33" uniqueCount="27">
  <si>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</si>
  <si>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</si>
  <si>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</si>
  <si>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</si>
  <si>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</si>
  <si>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</si>
  <si>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</si>
  <si>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</si>
  <si>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</si>
  <si>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</si>
  <si>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</si>
  <si>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</si>
  <si>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</si>
  <si>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</si>
  <si>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</si>
  <si>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</si>
  <si>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</si>
  <si>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</si>
  <si>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</si>
  <si>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</si>
  <si>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</si>
  <si>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</si>
  <si>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</si>
  <si>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С учетом выделенного финансирования, определить сумму цен единиц Товара по  минимальной цене предложения</t>
  </si>
  <si>
    <t xml:space="preserve">Кальциевая соль иономицина </t>
  </si>
  <si>
    <t>Форбол 12-миристат 13-ацетат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</si>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</sst>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43" fontId="25" fillId="0" borderId="7" xfId="0" applyNumberFormat="1" applyFont="1" applyFill="1" applyBorder="1" applyAlignment="1">
      <alignment horizontal="left" vertical="top" wrapText="1" shrinkToFit="1"/>
    </xf>
    <xf numFmtId="43" fontId="25" fillId="0" borderId="7" xfId="0" applyNumberFormat="1" applyFont="1" applyFill="1" applyBorder="1" applyAlignment="1">
      <alignment horizontal="center" vertical="center" wrapText="1" shrinkToFit="1"/>
    </xf>
    <xf numFmtId="43" fontId="25" fillId="2" borderId="7" xfId="0" applyNumberFormat="1" applyFont="1" applyFill="1" applyBorder="1" applyAlignment="1">
      <alignment horizontal="center" vertical="center" wrapText="1"/>
    </xf>
    <xf numFmtId="43" fontId="22" fillId="0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85" zoomScaleNormal="85" zoomScaleSheetLayoutView="70" workbookViewId="0">
      <selection activeCell="G10" sqref="G10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25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25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8" t="s">
        <v>11</v>
      </c>
    </row>
    <row r="6" spans="1:16" ht="14.25" customHeight="1" x14ac:dyDescent="0.25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30">
        <v>16</v>
      </c>
    </row>
    <row r="7" spans="1:16" s="27" customFormat="1" x14ac:dyDescent="0.25">
      <c r="A7" s="29">
        <v>1</v>
      </c>
      <c r="B7" s="44" t="s">
        <v>24</v>
      </c>
      <c r="C7" s="45" t="s">
        <v>26</v>
      </c>
      <c r="D7" s="46">
        <v>1</v>
      </c>
      <c r="E7" s="47">
        <v>66000</v>
      </c>
      <c r="F7" s="47">
        <v>71080</v>
      </c>
      <c r="G7" s="47">
        <v>71020</v>
      </c>
      <c r="H7" s="18">
        <f>(E7+F7+G7)/3</f>
        <v>69366.666666666672</v>
      </c>
      <c r="I7" s="24">
        <f t="shared" ref="I7:I8" si="0">H7</f>
        <v>69366.666666666672</v>
      </c>
      <c r="J7" s="7">
        <f>I7*D7</f>
        <v>69366.666666666672</v>
      </c>
      <c r="K7" s="25">
        <f>SQRT(((SUM((POWER(E7-I7,2)),(POWER(F7-I7,2)),(POWER(G7-I7,2))))/(3-1)))</f>
        <v>2915.7731964837963</v>
      </c>
      <c r="L7" s="25">
        <f t="shared" ref="L7:L8" si="1">K7/I7*100</f>
        <v>4.2034212347195528</v>
      </c>
      <c r="M7" s="26">
        <f t="shared" ref="M7:M8" si="2">J7</f>
        <v>69366.666666666672</v>
      </c>
      <c r="N7" s="26">
        <f t="shared" ref="N7:N8" si="3">M7/D7</f>
        <v>69366.666666666672</v>
      </c>
      <c r="O7" s="26">
        <f t="shared" ref="O7:O8" si="4">ROUNDDOWN(N7,2)</f>
        <v>69366.66</v>
      </c>
      <c r="P7" s="26">
        <f>O7*D7</f>
        <v>69366.66</v>
      </c>
    </row>
    <row r="8" spans="1:16" s="27" customFormat="1" ht="19.5" customHeight="1" x14ac:dyDescent="0.25">
      <c r="A8" s="29">
        <v>2</v>
      </c>
      <c r="B8" s="44" t="s">
        <v>25</v>
      </c>
      <c r="C8" s="45" t="s">
        <v>26</v>
      </c>
      <c r="D8" s="46">
        <v>1</v>
      </c>
      <c r="E8" s="47">
        <v>25400</v>
      </c>
      <c r="F8" s="47">
        <v>27560</v>
      </c>
      <c r="G8" s="47">
        <v>27100</v>
      </c>
      <c r="H8" s="18">
        <f t="shared" ref="H8" si="5">(E8+F8+G8)/3</f>
        <v>26686.666666666668</v>
      </c>
      <c r="I8" s="24">
        <f t="shared" si="0"/>
        <v>26686.666666666668</v>
      </c>
      <c r="J8" s="7">
        <f t="shared" ref="J8" si="6">I8*D8</f>
        <v>26686.666666666668</v>
      </c>
      <c r="K8" s="25">
        <f t="shared" ref="K8" si="7">SQRT(((SUM((POWER(E8-I8,2)),(POWER(F8-I8,2)),(POWER(G8-I8,2))))/(3-1)))</f>
        <v>1137.7756076368194</v>
      </c>
      <c r="L8" s="25">
        <f t="shared" si="1"/>
        <v>4.2634609329383686</v>
      </c>
      <c r="M8" s="26">
        <f t="shared" si="2"/>
        <v>26686.666666666668</v>
      </c>
      <c r="N8" s="26">
        <f t="shared" si="3"/>
        <v>26686.666666666668</v>
      </c>
      <c r="O8" s="26">
        <f t="shared" si="4"/>
        <v>26686.66</v>
      </c>
      <c r="P8" s="26">
        <f t="shared" ref="P8" si="8">O8*D8</f>
        <v>26686.66</v>
      </c>
    </row>
    <row r="9" spans="1:16" x14ac:dyDescent="0.25">
      <c r="A9" s="48" t="s">
        <v>16</v>
      </c>
      <c r="B9" s="48"/>
      <c r="C9" s="41"/>
      <c r="D9" s="41"/>
      <c r="E9" s="33"/>
      <c r="F9" s="34"/>
      <c r="G9" s="35"/>
      <c r="H9" s="35"/>
      <c r="I9" s="36" t="s">
        <v>12</v>
      </c>
      <c r="J9" s="36"/>
      <c r="K9" s="36" t="s">
        <v>12</v>
      </c>
      <c r="L9" s="36" t="s">
        <v>12</v>
      </c>
      <c r="M9" s="36" t="s">
        <v>12</v>
      </c>
      <c r="N9" s="36" t="s">
        <v>12</v>
      </c>
      <c r="O9" s="36" t="s">
        <v>12</v>
      </c>
      <c r="P9" s="37">
        <f>SUM(P7:P8)</f>
        <v>96053.32</v>
      </c>
    </row>
    <row r="10" spans="1:16" x14ac:dyDescent="0.25">
      <c r="D1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4.45" customHeight="1" x14ac:dyDescent="0.25">
      <c r="B11" s="40" t="s">
        <v>18</v>
      </c>
      <c r="C11" s="43">
        <f>SUM(E7:E8)</f>
        <v>91400</v>
      </c>
      <c r="E11" s="39" t="s">
        <v>23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5" x14ac:dyDescent="0.25">
      <c r="B12"/>
      <c r="D12"/>
      <c r="E12" s="31"/>
      <c r="F12" s="31"/>
      <c r="G12" s="31"/>
      <c r="H12" s="32"/>
      <c r="I12" s="19"/>
    </row>
    <row r="13" spans="1:16" ht="15" x14ac:dyDescent="0.25">
      <c r="B13"/>
      <c r="D13"/>
      <c r="E13" s="31"/>
      <c r="F13" s="31"/>
      <c r="G13" s="31"/>
      <c r="H13" s="32"/>
      <c r="I13" s="19"/>
    </row>
    <row r="14" spans="1:16" ht="15" x14ac:dyDescent="0.25">
      <c r="B14"/>
      <c r="D14"/>
      <c r="E14"/>
      <c r="F14"/>
      <c r="G14"/>
      <c r="H14"/>
      <c r="I14" s="42"/>
    </row>
    <row r="15" spans="1:16" ht="15" x14ac:dyDescent="0.25">
      <c r="B15"/>
      <c r="D15"/>
      <c r="E15"/>
      <c r="F15"/>
      <c r="G15"/>
      <c r="H15"/>
      <c r="I15" s="42"/>
    </row>
    <row r="16" spans="1:16" ht="15" x14ac:dyDescent="0.25">
      <c r="B16"/>
      <c r="D16"/>
      <c r="E16"/>
      <c r="F16"/>
      <c r="G16"/>
      <c r="H16"/>
      <c r="I16" s="42"/>
    </row>
    <row r="17" spans="2:9" ht="15" x14ac:dyDescent="0.25">
      <c r="B17"/>
      <c r="D17"/>
      <c r="E17"/>
      <c r="F17"/>
      <c r="G17"/>
      <c r="H17"/>
      <c r="I17" s="42"/>
    </row>
    <row r="18" spans="2:9" ht="15" x14ac:dyDescent="0.25">
      <c r="B18"/>
      <c r="D18"/>
      <c r="E18"/>
      <c r="F18"/>
      <c r="G18"/>
      <c r="H18"/>
      <c r="I18" s="42"/>
    </row>
  </sheetData>
  <mergeCells count="10">
    <mergeCell ref="A9:B9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8">
    <cfRule type="cellIs" dxfId="0" priority="22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2026-08-26T13:39:46Z</dcterms:modified>
</cp:coreProperties>
</file>