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Договора для ЕАТ\ТО АПС и СОУЭ (Нагатинский, Пронская)\"/>
    </mc:Choice>
  </mc:AlternateContent>
  <bookViews>
    <workbookView xWindow="0" yWindow="0" windowWidth="28800" windowHeight="11835" tabRatio="500"/>
  </bookViews>
  <sheets>
    <sheet name="Расчет цены" sheetId="1" r:id="rId1"/>
    <sheet name="Лист1" sheetId="2" r:id="rId2"/>
  </sheets>
  <definedNames>
    <definedName name="_xlnm.Print_Area" localSheetId="0">'Расчет цены'!$A$1:$N$16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4" i="1" l="1"/>
  <c r="N5" i="1" l="1"/>
  <c r="H4" i="1" l="1"/>
  <c r="I4" i="1" s="1"/>
  <c r="K4" i="1" l="1"/>
  <c r="L4" i="1" s="1"/>
  <c r="M4" i="1" s="1"/>
  <c r="J4" i="1"/>
</calcChain>
</file>

<file path=xl/sharedStrings.xml><?xml version="1.0" encoding="utf-8"?>
<sst xmlns="http://schemas.openxmlformats.org/spreadsheetml/2006/main" count="36" uniqueCount="36">
  <si>
    <t>Расчет начальной (максимальной) цены контракта (Н(М)ЦК)</t>
  </si>
  <si>
    <t>№ п/п</t>
  </si>
  <si>
    <t>Наименование услуг</t>
  </si>
  <si>
    <t>Ед. изм.</t>
  </si>
  <si>
    <t>Кол-во</t>
  </si>
  <si>
    <t>Коммерческие предложения, заключенные контракты, цена за единицу измерения, включая НДС (руб.)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</si>
  <si>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</si>
  <si>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</si>
  <si>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>Исполнитель №1* *</t>
  </si>
  <si>
    <t>Исполнитель №2* *</t>
  </si>
  <si>
    <t>Исполнитель №3* *</t>
  </si>
  <si>
    <r>
      <rPr>
        <b/>
        <sz val="7"/>
        <color rgb="FF000000"/>
        <rFont val="Times New Roman"/>
        <family val="1"/>
        <charset val="204"/>
      </rPr>
      <t>Средняя арифметическая цена за единицу     &lt;</t>
    </r>
    <r>
      <rPr>
        <b/>
        <i/>
        <sz val="7"/>
        <color rgb="FF000000"/>
        <rFont val="Times New Roman"/>
        <family val="1"/>
        <charset val="204"/>
      </rPr>
      <t>ц</t>
    </r>
    <r>
      <rPr>
        <b/>
        <sz val="7"/>
        <color rgb="FF000000"/>
        <rFont val="Times New Roman"/>
        <family val="1"/>
        <charset val="204"/>
      </rPr>
      <t xml:space="preserve">&gt; </t>
    </r>
  </si>
  <si>
    <t>Среднее квадратичное отклонение</t>
  </si>
  <si>
    <r>
      <rPr>
        <b/>
        <sz val="7"/>
        <color rgb="FF000000"/>
        <rFont val="Times New Roman"/>
        <family val="1"/>
        <charset val="204"/>
      </rPr>
      <t>Коэффициент вариации цен V (%)</t>
    </r>
    <r>
      <rPr>
        <i/>
        <sz val="7"/>
        <color rgb="FF000000"/>
        <rFont val="Times New Roman"/>
        <family val="1"/>
        <charset val="204"/>
      </rPr>
      <t xml:space="preserve"> (не должен превышать 33%)</t>
    </r>
  </si>
  <si>
    <r>
      <rPr>
        <b/>
        <sz val="7"/>
        <color rgb="FF000000"/>
        <rFont val="Times New Roman"/>
        <family val="1"/>
        <charset val="204"/>
      </rPr>
      <t>Расчет Н(М)ЦК по формуле</t>
    </r>
    <r>
      <rPr>
        <sz val="7"/>
        <color rgb="FF000000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</si>
  <si>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</si>
  <si>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</si>
  <si>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 с учетом округления цены за единицу (руб.)</t>
  </si>
  <si>
    <t>ВСЕГО:</t>
  </si>
  <si>
    <t>В результате проведенного расчета Н(М)ЦК составила:</t>
  </si>
  <si>
    <t xml:space="preserve">Коэффициент вариации цены не превышает 33 %, т.о совокупность цен считается однородной </t>
  </si>
  <si>
    <t>* При определении Н(М)ЦК  Заказчиком применяется метод сопоставимых рыночных цен (анализ рынка) в соответствии с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</t>
  </si>
  <si>
    <t>**</t>
  </si>
  <si>
    <t>Данные коммерческих предложений потенциальных Исполнителей, оригиналы находятся у Заказчика</t>
  </si>
  <si>
    <t>Расчет Н(М)ЦК произвел:</t>
  </si>
  <si>
    <t>___________________________</t>
  </si>
  <si>
    <t>должность</t>
  </si>
  <si>
    <t>ФИО</t>
  </si>
  <si>
    <t>Дата</t>
  </si>
  <si>
    <t>Месяц</t>
  </si>
  <si>
    <t>подпись</t>
  </si>
  <si>
    <t>Оказание услуг по техническому обслуживанию автоматической пожарной сигнализации и системы оповещения управления эвакуацией (АПС и СОУЭ) на объектах ФКУ "ГБ МСЭ по г. Москве" Минтруда России</t>
  </si>
  <si>
    <t>48 666 (Сорок восемь тысяч шестьсот шестьдесят шесть) рублей 64 копейки.</t>
  </si>
  <si>
    <t>Бахолдин С.В.</t>
  </si>
  <si>
    <t>Ведущий экономист</t>
  </si>
  <si>
    <t>"30" июля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</si>
</sst>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8" x14ac:knownFonts="1">
    <font>
      <sz val="11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i/>
      <sz val="7"/>
      <color rgb="FF000000"/>
      <name val="Times New Roman"/>
      <family val="1"/>
      <charset val="204"/>
    </font>
    <font>
      <i/>
      <sz val="7"/>
      <color rgb="FF000000"/>
      <name val="Times New Roman"/>
      <family val="1"/>
      <charset val="204"/>
    </font>
    <font>
      <b/>
      <u/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2" fillId="0" borderId="0" xfId="0" applyFont="1" applyBorder="1" applyAlignment="1">
      <alignment vertical="center"/>
    </xf>
    <xf numFmtId="2" fontId="2" fillId="0" borderId="7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7" xfId="0" applyFont="1" applyBorder="1"/>
    <xf numFmtId="0" fontId="3" fillId="0" borderId="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9" xfId="0" applyFont="1" applyBorder="1" applyAlignment="1"/>
    <xf numFmtId="164" fontId="3" fillId="0" borderId="0" xfId="0" applyNumberFormat="1" applyFont="1" applyBorder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>
      <alignment horizontal="center" vertical="top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10" xfId="0" applyFont="1" applyBorder="1" applyAlignment="1"/>
    <xf numFmtId="164" fontId="3" fillId="0" borderId="11" xfId="0" applyNumberFormat="1" applyFont="1" applyBorder="1" applyAlignment="1">
      <alignment horizontal="center"/>
    </xf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right" vertical="center"/>
      <protection locked="0"/>
    </xf>
    <xf numFmtId="4" fontId="1" fillId="0" borderId="11" xfId="0" applyNumberFormat="1" applyFont="1" applyBorder="1" applyAlignment="1">
      <alignment horizontal="center" vertical="top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 applyProtection="1">
      <alignment horizontal="center" vertical="top" wrapText="1"/>
      <protection locked="0"/>
    </xf>
    <xf numFmtId="164" fontId="6" fillId="0" borderId="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88200</xdr:colOff>
      <xdr:row>2</xdr:row>
      <xdr:rowOff>691920</xdr:rowOff>
    </xdr:from>
    <xdr:to>
      <xdr:col>9</xdr:col>
      <xdr:colOff>1024560</xdr:colOff>
      <xdr:row>2</xdr:row>
      <xdr:rowOff>1296360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407640" y="1647360"/>
          <a:ext cx="936360" cy="6044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8</xdr:col>
      <xdr:colOff>75240</xdr:colOff>
      <xdr:row>2</xdr:row>
      <xdr:rowOff>586440</xdr:rowOff>
    </xdr:from>
    <xdr:to>
      <xdr:col>8</xdr:col>
      <xdr:colOff>956520</xdr:colOff>
      <xdr:row>2</xdr:row>
      <xdr:rowOff>1321560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5325840" y="1541880"/>
          <a:ext cx="881280" cy="7351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10</xdr:col>
      <xdr:colOff>40320</xdr:colOff>
      <xdr:row>2</xdr:row>
      <xdr:rowOff>1211400</xdr:rowOff>
    </xdr:from>
    <xdr:to>
      <xdr:col>10</xdr:col>
      <xdr:colOff>1022400</xdr:colOff>
      <xdr:row>3</xdr:row>
      <xdr:rowOff>10080</xdr:rowOff>
    </xdr:to>
    <xdr:pic>
      <xdr:nvPicPr>
        <xdr:cNvPr id="4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468200" y="2166840"/>
          <a:ext cx="982080" cy="451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10</xdr:col>
      <xdr:colOff>912600</xdr:colOff>
      <xdr:row>2</xdr:row>
      <xdr:rowOff>897120</xdr:rowOff>
    </xdr:from>
    <xdr:to>
      <xdr:col>10</xdr:col>
      <xdr:colOff>1034640</xdr:colOff>
      <xdr:row>2</xdr:row>
      <xdr:rowOff>1123920</xdr:rowOff>
    </xdr:to>
    <xdr:pic>
      <xdr:nvPicPr>
        <xdr:cNvPr id="5" name="Picture 6"/>
        <xdr:cNvPicPr/>
      </xdr:nvPicPr>
      <xdr:blipFill>
        <a:blip xmlns:r="http://schemas.openxmlformats.org/officeDocument/2006/relationships" r:embed="rId4"/>
        <a:stretch/>
      </xdr:blipFill>
      <xdr:spPr>
        <a:xfrm>
          <a:off x="8340480" y="1852560"/>
          <a:ext cx="122040" cy="22680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D15"/>
  <sheetViews>
    <sheetView tabSelected="1" zoomScale="160" zoomScaleNormal="160" workbookViewId="0">
      <selection activeCell="N4" sqref="N4"/>
    </sheetView>
  </sheetViews>
  <sheetFormatPr defaultColWidth="9" defaultRowHeight="15" x14ac:dyDescent="0.25"/>
  <cols>
    <col min="1" max="1" width="3.28515625" style="1" customWidth="1"/>
    <col min="2" max="2" width="20.42578125" style="1" customWidth="1"/>
    <col min="3" max="3" width="6.85546875" style="1" customWidth="1"/>
    <col min="4" max="4" width="6.140625" style="1" customWidth="1"/>
    <col min="5" max="6" width="8.5703125" style="1" customWidth="1"/>
    <col min="7" max="7" width="9" style="1"/>
    <col min="8" max="8" width="11.5703125" style="1" customWidth="1"/>
    <col min="9" max="9" width="15.140625" style="1" customWidth="1"/>
    <col min="10" max="10" width="15.7109375" style="1" customWidth="1"/>
    <col min="11" max="11" width="15.5703125" style="1" customWidth="1"/>
    <col min="12" max="12" width="7.42578125" style="1" customWidth="1"/>
    <col min="13" max="13" width="9" style="1"/>
    <col min="14" max="14" width="10.140625" style="1" customWidth="1"/>
    <col min="15" max="15" width="6.42578125" style="1" customWidth="1"/>
    <col min="16" max="1018" width="9" style="1"/>
    <col min="1019" max="1025" width="8.7109375" customWidth="1"/>
  </cols>
  <sheetData>
    <row r="1" spans="1:14" ht="19.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33" customHeight="1" x14ac:dyDescent="0.25">
      <c r="A2" s="49" t="s">
        <v>1</v>
      </c>
      <c r="B2" s="50" t="s">
        <v>2</v>
      </c>
      <c r="C2" s="50" t="s">
        <v>3</v>
      </c>
      <c r="D2" s="50" t="s">
        <v>4</v>
      </c>
      <c r="E2" s="51" t="s">
        <v>5</v>
      </c>
      <c r="F2" s="51"/>
      <c r="G2" s="51"/>
      <c r="H2" s="52" t="s">
        <v>6</v>
      </c>
      <c r="I2" s="52"/>
      <c r="J2" s="52"/>
      <c r="K2" s="53" t="s">
        <v>7</v>
      </c>
      <c r="L2" s="53"/>
      <c r="M2" s="53"/>
      <c r="N2" s="53"/>
    </row>
    <row r="3" spans="1:14" ht="130.15" customHeight="1" x14ac:dyDescent="0.25">
      <c r="A3" s="49"/>
      <c r="B3" s="50"/>
      <c r="C3" s="50"/>
      <c r="D3" s="50"/>
      <c r="E3" s="2" t="s">
        <v>8</v>
      </c>
      <c r="F3" s="2" t="s">
        <v>9</v>
      </c>
      <c r="G3" s="3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4" t="s">
        <v>17</v>
      </c>
    </row>
    <row r="4" spans="1:14" ht="73.5" x14ac:dyDescent="0.25">
      <c r="A4" s="5">
        <v>1</v>
      </c>
      <c r="B4" s="5" t="s">
        <v>31</v>
      </c>
      <c r="C4" s="6" t="s">
        <v>29</v>
      </c>
      <c r="D4" s="6">
        <v>4</v>
      </c>
      <c r="E4" s="7">
        <v>12000</v>
      </c>
      <c r="F4" s="7">
        <v>11500</v>
      </c>
      <c r="G4" s="8">
        <v>13000</v>
      </c>
      <c r="H4" s="8">
        <f>(E4+F4+G4)/3</f>
        <v>12166.666666666666</v>
      </c>
      <c r="I4" s="8">
        <f>SQRT(((SUM((POWER(E4-H4,2)),(POWER(F4-H4,2)),(POWER(G4-H4,2)))/(COLUMNS(E4:G4)-1))))</f>
        <v>763.76261582597328</v>
      </c>
      <c r="J4" s="8">
        <f>I4/H4*100</f>
        <v>6.277500951994301</v>
      </c>
      <c r="K4" s="8">
        <f>H4*D4</f>
        <v>48666.666666666664</v>
      </c>
      <c r="L4" s="8">
        <f>K4/D4</f>
        <v>12166.666666666666</v>
      </c>
      <c r="M4" s="8">
        <f>ROUNDDOWN(L4,2)</f>
        <v>12166.66</v>
      </c>
      <c r="N4" s="8">
        <f>M4*D4</f>
        <v>48666.64</v>
      </c>
    </row>
    <row r="5" spans="1:14" s="10" customFormat="1" ht="15" customHeight="1" x14ac:dyDescent="0.25">
      <c r="A5" s="44" t="s">
        <v>18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9">
        <f>N4</f>
        <v>48666.64</v>
      </c>
    </row>
    <row r="6" spans="1:14" s="13" customFormat="1" ht="19.899999999999999" customHeight="1" x14ac:dyDescent="0.25">
      <c r="A6" s="45" t="s">
        <v>19</v>
      </c>
      <c r="B6" s="45"/>
      <c r="C6" s="45"/>
      <c r="D6" s="45"/>
      <c r="E6" s="46" t="s">
        <v>32</v>
      </c>
      <c r="F6" s="46"/>
      <c r="G6" s="46"/>
      <c r="H6" s="46"/>
      <c r="I6" s="46"/>
      <c r="J6" s="46"/>
      <c r="K6" s="11"/>
      <c r="L6" s="11"/>
      <c r="M6" s="11"/>
      <c r="N6" s="12"/>
    </row>
    <row r="7" spans="1:14" s="14" customFormat="1" ht="13.9" customHeight="1" x14ac:dyDescent="0.25">
      <c r="A7" s="47" t="s">
        <v>20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4" ht="25.5" customHeight="1" x14ac:dyDescent="0.25">
      <c r="A8" s="47" t="s">
        <v>21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14" ht="12.75" customHeight="1" x14ac:dyDescent="0.25">
      <c r="A9" s="15" t="s">
        <v>22</v>
      </c>
      <c r="B9" s="39" t="s">
        <v>23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4" ht="15" customHeight="1" x14ac:dyDescent="0.25">
      <c r="A10" s="40" t="s">
        <v>24</v>
      </c>
      <c r="B10" s="40"/>
      <c r="C10" s="41" t="s">
        <v>34</v>
      </c>
      <c r="D10" s="41"/>
      <c r="E10" s="41"/>
      <c r="F10" s="41"/>
      <c r="G10" s="42" t="s">
        <v>25</v>
      </c>
      <c r="H10" s="42"/>
      <c r="I10" s="43" t="s">
        <v>33</v>
      </c>
      <c r="J10" s="43"/>
      <c r="K10" s="16"/>
      <c r="L10" s="16"/>
      <c r="M10" s="16"/>
      <c r="N10" s="17"/>
    </row>
    <row r="11" spans="1:14" s="14" customFormat="1" ht="15" customHeight="1" x14ac:dyDescent="0.25">
      <c r="A11" s="18"/>
      <c r="B11" s="19"/>
      <c r="C11" s="35" t="s">
        <v>26</v>
      </c>
      <c r="D11" s="35"/>
      <c r="E11" s="35"/>
      <c r="F11" s="35"/>
      <c r="G11" s="36" t="s">
        <v>30</v>
      </c>
      <c r="H11" s="36"/>
      <c r="I11" s="36" t="s">
        <v>27</v>
      </c>
      <c r="J11" s="36"/>
      <c r="K11" s="20"/>
      <c r="L11" s="20"/>
      <c r="M11" s="20"/>
      <c r="N11" s="21"/>
    </row>
    <row r="12" spans="1:14" s="28" customFormat="1" ht="10.5" x14ac:dyDescent="0.2">
      <c r="A12" s="22" t="s">
        <v>28</v>
      </c>
      <c r="B12" s="23"/>
      <c r="C12" s="37" t="s">
        <v>35</v>
      </c>
      <c r="D12" s="37"/>
      <c r="E12" s="37"/>
      <c r="F12" s="37"/>
      <c r="G12" s="24"/>
      <c r="H12" s="24"/>
      <c r="I12" s="24"/>
      <c r="J12" s="24"/>
      <c r="K12" s="24"/>
      <c r="L12" s="25"/>
      <c r="M12" s="26"/>
      <c r="N12" s="27"/>
    </row>
    <row r="13" spans="1:14" x14ac:dyDescent="0.25">
      <c r="A13" s="29"/>
      <c r="B13" s="30"/>
      <c r="C13" s="38"/>
      <c r="D13" s="38"/>
      <c r="E13" s="38"/>
      <c r="F13" s="38"/>
      <c r="G13" s="31"/>
      <c r="H13" s="31"/>
      <c r="I13" s="31"/>
      <c r="J13" s="31"/>
      <c r="K13" s="31"/>
      <c r="L13" s="32"/>
      <c r="M13" s="33"/>
      <c r="N13" s="34"/>
    </row>
    <row r="15" spans="1:14" ht="19.5" customHeight="1" x14ac:dyDescent="0.25"/>
  </sheetData>
  <mergeCells count="23">
    <mergeCell ref="A1:N1"/>
    <mergeCell ref="A2:A3"/>
    <mergeCell ref="B2:B3"/>
    <mergeCell ref="C2:C3"/>
    <mergeCell ref="D2:D3"/>
    <mergeCell ref="E2:G2"/>
    <mergeCell ref="H2:J2"/>
    <mergeCell ref="K2:N2"/>
    <mergeCell ref="A5:M5"/>
    <mergeCell ref="A6:D6"/>
    <mergeCell ref="E6:J6"/>
    <mergeCell ref="A7:N7"/>
    <mergeCell ref="A8:N8"/>
    <mergeCell ref="B9:N9"/>
    <mergeCell ref="A10:B10"/>
    <mergeCell ref="C10:F10"/>
    <mergeCell ref="G10:H10"/>
    <mergeCell ref="I10:J10"/>
    <mergeCell ref="C11:F11"/>
    <mergeCell ref="G11:H11"/>
    <mergeCell ref="I11:J11"/>
    <mergeCell ref="C12:F12"/>
    <mergeCell ref="C13:F13"/>
  </mergeCells>
  <pageMargins left="0.50972222222222197" right="0.70833333333333304" top="0.74791666666666701" bottom="0.74791666666666701" header="0.51180555555555496" footer="0.51180555555555496"/>
  <pageSetup paperSize="9" scale="90" firstPageNumber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Науменко В.А.</dc:creator>
  <dc:description/>
  <cp:lastModifiedBy>User</cp:lastModifiedBy>
  <cp:revision>8</cp:revision>
  <cp:lastPrinted>2026-07-22T07:55:18Z</cp:lastPrinted>
  <dcterms:created xsi:type="dcterms:W3CDTF">2014-01-15T18:15:09Z</dcterms:created>
  <dcterms:modified xsi:type="dcterms:W3CDTF">2026-07-31T10:40:54Z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