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080" windowHeight="7965"/>
  </bookViews>
  <sheets>
    <sheet name="кресло руководителя " sheetId="1" r:id="rId1"/>
  </sheets>
  <calcPr calcId="162913" refMode="R1C1"/>
</workbook>
</file>

<file path=xl/calcChain.xml><?xml version="1.0" encoding="utf-8"?>
<calcChain xmlns="http://schemas.openxmlformats.org/spreadsheetml/2006/main">
  <c r="N23" i="1" l="1"/>
  <c r="M19" i="1" l="1"/>
  <c r="N19" i="1" s="1"/>
  <c r="O19" i="1" s="1"/>
  <c r="P19" i="1" s="1"/>
  <c r="P20" i="1" s="1"/>
  <c r="K19" i="1"/>
  <c r="J19" i="1"/>
  <c r="L19" i="1" l="1"/>
  <c r="M11" i="1"/>
  <c r="N11" i="1" s="1"/>
  <c r="O11" i="1" s="1"/>
  <c r="P11" i="1" s="1"/>
  <c r="P12" i="1" s="1"/>
  <c r="K11" i="1"/>
  <c r="J11" i="1"/>
  <c r="L11" i="1" l="1"/>
</calcChain>
</file>

<file path=xl/sharedStrings.xml><?xml version="1.0" encoding="utf-8"?>
<sst xmlns="http://schemas.openxmlformats.org/spreadsheetml/2006/main" count="58" uniqueCount="40">
  <si>
    <t>Управление Роспотребнадзора по Свердловской области</t>
  </si>
  <si>
    <t>Основные характеристики объекта закупки</t>
  </si>
  <si>
    <t>Наименование и описание объекта закупки, в том числе функциональные, технические и качественные характеристики, эксплуатационные характеристики объекта закупки (при необходимости) и показатели, позволяющие определить соответствие закупаемых услуг установленным заказчиком требованиям, приведены в Техническом Задании (Приложение 1 к  Конкурсной документации) и приложениях к нему (в случае наличия приложений).</t>
  </si>
  <si>
    <t xml:space="preserve">Используемый метод определения НМЦК 
с обоснованием:
</t>
  </si>
  <si>
    <t>Таблица №1</t>
  </si>
  <si>
    <t>№</t>
  </si>
  <si>
    <t xml:space="preserve">Наименование </t>
  </si>
  <si>
    <t>Ед. изм</t>
  </si>
  <si>
    <t>Кол-во,  шт.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</si>
  <si>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</si>
  <si>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</si>
  <si>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</si>
  <si>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</si>
  <si>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</si>
  <si>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</si>
  <si>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</si>
  <si>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</si>
  <si>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</si>
  <si>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</si>
  <si>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15</t>
  </si>
  <si>
    <t>ИТОГО</t>
  </si>
  <si>
    <t xml:space="preserve">В результате проведенного расчета НМЦК, рассчитанная заказчиком методом сопоставимых рыночных цен (анализа рынка) составила: </t>
  </si>
  <si>
    <t>(подпись)</t>
  </si>
  <si>
    <t>шт</t>
  </si>
  <si>
    <t>Исполнитель №2  https://www.office-planet.ru/catalog/goods/kresla-dla-rukovoditelej3/531848/</t>
  </si>
  <si>
    <t>Исполнитель №3 https://enkosp.ru/catalog/kresla_i_stulya/kreslo_rukovoditelya_brabix_flight_ex_540_khrom_ekokozha_setka_chernoe/?utm_referrer=https%3A%2F%2Fyandex.ru%2Fproducts%2Fsearch%3Ftext%3Dbrabix%2520flight%2520ex-540%2520%25D1%258D%25D0%25BA%25D0%25BE%25D0%25BA%25D0%25BE%25D0%25B6%25D0%25B0</t>
  </si>
  <si>
    <t>Исполнитель №1 https://www.citilink.ru/product/kreslo-brabix-flight-ex-540-na-kolesikah-iskusstvennaya-kozha-setka-tk-1701001/?referrer=reattribution%3D1&amp;utm_medium=cpc&amp;utm_campaign=cities-srch-cat-perfomans-epk_tov&amp;utm_source=yandex&amp;utm_content=%7Cc:105252382%7Cg:5382912768%7Cb:1831267143614851594%7Ck:49611090621%7Cst:search%7Ca:no%7Cs:yandex.ru%7Ct:premium%7Cp:3%7Cr:49611090621%7Cdev:desktop%7Ccgci:0%7Cadsformat:%7Badformat%7D&amp;wprid=1732787891252244-1544941445939884853-balancer-l7leveler-kubr-yp-klg-287-BAL&amp;yclid=17060263099997880319</t>
  </si>
  <si>
    <t>Исполнитель №2  https://office-ekb.ru/armchair-brabix-wings-mg?wprid=1732703802934513-10517863279500820580-balancer-l7leveler-kubr-yp-klg-50-BAL&amp;yclid=2739294876756869119</t>
  </si>
  <si>
    <t>Исполнитель №3 https://www.officemag.ru/catalog/goods/532015/</t>
  </si>
  <si>
    <t>________________/Р.В.Егорова</t>
  </si>
  <si>
    <t>"_24_" июня 2026г.</t>
  </si>
  <si>
    <t>Исполнитель №1 https://bestkanc.ru/167185/</t>
  </si>
  <si>
    <t>Обоснование начальной (максимальной) цены контракта на  поставку офисных кресел  для нужд Управления Роспотребнадзора по Свердловской области в 2026 году .</t>
  </si>
  <si>
    <t>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
Выводы о цене контракта делались на основе информации о цене за единицу услуги,  общедоступной ценовой информации, размещенной в сети Интернет  (Таблица №1, №2)</t>
  </si>
  <si>
    <t>Таблица №2</t>
  </si>
  <si>
    <t>Главный специалист-эксперт ПЭО Управления Роспотребнадзора по Свердловской области</t>
  </si>
  <si>
    <t xml:space="preserve">кресло офисное (для руководителя) </t>
  </si>
  <si>
    <t>кресло офисное (для персонала)</t>
  </si>
  <si>
    <t>31.01.11.150</t>
  </si>
  <si>
    <t>ОКПД2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</si>
</sst>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_-* #,##0.00\ _₽_-;\-* #,##0.00\ _₽_-;_-* &quot;-&quot;??\ _₽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9"/>
      <color rgb="FF000000"/>
      <name val="Times New Roman"/>
      <family val="2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7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3" fillId="0" borderId="0" xfId="0" applyFont="1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2" fillId="0" borderId="8" xfId="0" applyFont="1" applyBorder="1"/>
    <xf numFmtId="0" fontId="2" fillId="0" borderId="9" xfId="0" applyFont="1" applyBorder="1"/>
    <xf numFmtId="0" fontId="8" fillId="2" borderId="5" xfId="0" applyFont="1" applyFill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2" fontId="8" fillId="0" borderId="5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0" xfId="0" applyFont="1" applyAlignment="1"/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top" wrapText="1"/>
    </xf>
    <xf numFmtId="0" fontId="2" fillId="2" borderId="0" xfId="0" applyFont="1" applyFill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textRotation="90" wrapText="1"/>
    </xf>
    <xf numFmtId="0" fontId="1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4" fontId="2" fillId="0" borderId="0" xfId="0" applyNumberFormat="1" applyFont="1" applyAlignment="1">
      <alignment horizontal="center" vertical="top"/>
    </xf>
    <xf numFmtId="4" fontId="4" fillId="0" borderId="7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left" vertical="top" wrapText="1"/>
    </xf>
    <xf numFmtId="4" fontId="8" fillId="0" borderId="8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vertical="center"/>
    </xf>
    <xf numFmtId="4" fontId="15" fillId="0" borderId="0" xfId="0" applyNumberFormat="1" applyFont="1" applyFill="1" applyBorder="1" applyAlignment="1">
      <alignment horizontal="center" vertical="center"/>
    </xf>
    <xf numFmtId="4" fontId="14" fillId="0" borderId="0" xfId="0" applyNumberFormat="1" applyFont="1" applyFill="1" applyBorder="1" applyAlignment="1">
      <alignment horizontal="center" vertical="center"/>
    </xf>
    <xf numFmtId="4" fontId="16" fillId="0" borderId="0" xfId="0" applyNumberFormat="1" applyFont="1" applyFill="1" applyBorder="1" applyAlignment="1">
      <alignment vertical="center"/>
    </xf>
    <xf numFmtId="4" fontId="16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3" fillId="0" borderId="0" xfId="0" applyFont="1"/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64" fontId="12" fillId="2" borderId="5" xfId="1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1685925</xdr:rowOff>
    </xdr:from>
    <xdr:to>
      <xdr:col>12</xdr:col>
      <xdr:colOff>1466850</xdr:colOff>
      <xdr:row>8</xdr:row>
      <xdr:rowOff>1685925</xdr:rowOff>
    </xdr:to>
    <xdr:pic>
      <xdr:nvPicPr>
        <xdr:cNvPr id="1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12</xdr:col>
      <xdr:colOff>0</xdr:colOff>
      <xdr:row>8</xdr:row>
      <xdr:rowOff>1685925</xdr:rowOff>
    </xdr:from>
    <xdr:to>
      <xdr:col>12</xdr:col>
      <xdr:colOff>1466850</xdr:colOff>
      <xdr:row>8</xdr:row>
      <xdr:rowOff>1685925</xdr:rowOff>
    </xdr:to>
    <xdr:pic>
      <xdr:nvPicPr>
        <xdr:cNvPr id="1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9</xdr:col>
      <xdr:colOff>581025</xdr:colOff>
      <xdr:row>8</xdr:row>
      <xdr:rowOff>819150</xdr:rowOff>
    </xdr:from>
    <xdr:to>
      <xdr:col>10</xdr:col>
      <xdr:colOff>552450</xdr:colOff>
      <xdr:row>8</xdr:row>
      <xdr:rowOff>1247775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248150"/>
          <a:ext cx="5810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8</xdr:row>
      <xdr:rowOff>1685925</xdr:rowOff>
    </xdr:from>
    <xdr:to>
      <xdr:col>12</xdr:col>
      <xdr:colOff>1466850</xdr:colOff>
      <xdr:row>8</xdr:row>
      <xdr:rowOff>1685925</xdr:rowOff>
    </xdr:to>
    <xdr:pic>
      <xdr:nvPicPr>
        <xdr:cNvPr id="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12</xdr:col>
      <xdr:colOff>0</xdr:colOff>
      <xdr:row>8</xdr:row>
      <xdr:rowOff>1685925</xdr:rowOff>
    </xdr:from>
    <xdr:to>
      <xdr:col>12</xdr:col>
      <xdr:colOff>1466850</xdr:colOff>
      <xdr:row>8</xdr:row>
      <xdr:rowOff>1685925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12</xdr:col>
      <xdr:colOff>0</xdr:colOff>
      <xdr:row>16</xdr:row>
      <xdr:rowOff>1685925</xdr:rowOff>
    </xdr:from>
    <xdr:to>
      <xdr:col>12</xdr:col>
      <xdr:colOff>1466850</xdr:colOff>
      <xdr:row>16</xdr:row>
      <xdr:rowOff>1685925</xdr:rowOff>
    </xdr:to>
    <xdr:pic>
      <xdr:nvPicPr>
        <xdr:cNvPr id="1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12</xdr:col>
      <xdr:colOff>0</xdr:colOff>
      <xdr:row>16</xdr:row>
      <xdr:rowOff>1685925</xdr:rowOff>
    </xdr:from>
    <xdr:to>
      <xdr:col>12</xdr:col>
      <xdr:colOff>1466850</xdr:colOff>
      <xdr:row>16</xdr:row>
      <xdr:rowOff>1685925</xdr:rowOff>
    </xdr:to>
    <xdr:pic>
      <xdr:nvPicPr>
        <xdr:cNvPr id="1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9</xdr:col>
      <xdr:colOff>581025</xdr:colOff>
      <xdr:row>16</xdr:row>
      <xdr:rowOff>819150</xdr:rowOff>
    </xdr:from>
    <xdr:to>
      <xdr:col>10</xdr:col>
      <xdr:colOff>552450</xdr:colOff>
      <xdr:row>16</xdr:row>
      <xdr:rowOff>1247775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48150"/>
          <a:ext cx="5810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16</xdr:row>
      <xdr:rowOff>1685925</xdr:rowOff>
    </xdr:from>
    <xdr:to>
      <xdr:col>12</xdr:col>
      <xdr:colOff>1466850</xdr:colOff>
      <xdr:row>16</xdr:row>
      <xdr:rowOff>1685925</xdr:rowOff>
    </xdr:to>
    <xdr:pic>
      <xdr:nvPicPr>
        <xdr:cNvPr id="2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12</xdr:col>
      <xdr:colOff>0</xdr:colOff>
      <xdr:row>16</xdr:row>
      <xdr:rowOff>1685925</xdr:rowOff>
    </xdr:from>
    <xdr:to>
      <xdr:col>12</xdr:col>
      <xdr:colOff>1466850</xdr:colOff>
      <xdr:row>16</xdr:row>
      <xdr:rowOff>1685925</xdr:rowOff>
    </xdr:to>
    <xdr:pic>
      <xdr:nvPicPr>
        <xdr:cNvPr id="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workbookViewId="0">
      <selection activeCell="X17" sqref="X17"/>
    </sheetView>
  </sheetViews>
  <sheetFormatPr defaultRowHeight="15" x14ac:dyDescent="0.25"/>
  <cols>
    <col min="1" max="1" width="1.28515625" customWidth="1"/>
    <col min="2" max="2" width="2.28515625" customWidth="1"/>
    <col min="3" max="3" width="4" customWidth="1"/>
    <col min="4" max="4" width="17.28515625" customWidth="1"/>
    <col min="5" max="5" width="5.85546875" customWidth="1"/>
    <col min="6" max="6" width="5.42578125" customWidth="1"/>
    <col min="7" max="7" width="12.85546875" customWidth="1"/>
    <col min="8" max="8" width="11.7109375" customWidth="1"/>
    <col min="9" max="9" width="12.28515625" customWidth="1"/>
    <col min="10" max="10" width="8.5703125" customWidth="1"/>
    <col min="11" max="11" width="8.7109375" customWidth="1"/>
    <col min="12" max="12" width="11.42578125" customWidth="1"/>
    <col min="13" max="13" width="11.140625" customWidth="1"/>
    <col min="14" max="14" width="12" customWidth="1"/>
    <col min="16" max="16" width="12.140625" customWidth="1"/>
  </cols>
  <sheetData>
    <row r="1" spans="1:20" ht="21.75" customHeight="1" x14ac:dyDescent="0.3">
      <c r="A1" s="1"/>
      <c r="B1" s="73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  <c r="Q1" s="2"/>
      <c r="R1" s="1"/>
      <c r="S1" s="1"/>
      <c r="T1" s="1"/>
    </row>
    <row r="2" spans="1:20" ht="6" customHeight="1" x14ac:dyDescent="0.3">
      <c r="A2" s="1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/>
      <c r="Q2" s="7"/>
      <c r="R2" s="1"/>
      <c r="S2" s="1"/>
      <c r="T2" s="1"/>
    </row>
    <row r="3" spans="1:20" ht="28.5" customHeight="1" x14ac:dyDescent="0.25">
      <c r="A3" s="1"/>
      <c r="B3" s="76" t="s">
        <v>32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8"/>
      <c r="Q3" s="8"/>
      <c r="R3" s="1"/>
      <c r="S3" s="1"/>
      <c r="T3" s="1"/>
    </row>
    <row r="4" spans="1:20" ht="45" customHeight="1" x14ac:dyDescent="0.25">
      <c r="A4" s="1"/>
      <c r="B4" s="79" t="s">
        <v>1</v>
      </c>
      <c r="C4" s="80"/>
      <c r="D4" s="80"/>
      <c r="E4" s="80"/>
      <c r="F4" s="80"/>
      <c r="G4" s="81" t="s">
        <v>2</v>
      </c>
      <c r="H4" s="81"/>
      <c r="I4" s="81"/>
      <c r="J4" s="81"/>
      <c r="K4" s="81"/>
      <c r="L4" s="81"/>
      <c r="M4" s="81"/>
      <c r="N4" s="81"/>
      <c r="O4" s="81"/>
      <c r="P4" s="82"/>
      <c r="Q4" s="9"/>
      <c r="R4" s="1"/>
      <c r="S4" s="1"/>
      <c r="T4" s="1"/>
    </row>
    <row r="5" spans="1:20" ht="66.75" customHeight="1" x14ac:dyDescent="0.25">
      <c r="A5" s="1"/>
      <c r="B5" s="79" t="s">
        <v>3</v>
      </c>
      <c r="C5" s="80"/>
      <c r="D5" s="80"/>
      <c r="E5" s="80"/>
      <c r="F5" s="80"/>
      <c r="G5" s="81" t="s">
        <v>33</v>
      </c>
      <c r="H5" s="81"/>
      <c r="I5" s="81"/>
      <c r="J5" s="81"/>
      <c r="K5" s="81"/>
      <c r="L5" s="81"/>
      <c r="M5" s="81"/>
      <c r="N5" s="81"/>
      <c r="O5" s="81"/>
      <c r="P5" s="82"/>
      <c r="Q5" s="9"/>
      <c r="R5" s="1"/>
      <c r="S5" s="1"/>
      <c r="T5" s="1"/>
    </row>
    <row r="6" spans="1:20" ht="6.75" customHeight="1" thickBot="1" x14ac:dyDescent="0.3">
      <c r="A6" s="1"/>
      <c r="B6" s="10"/>
      <c r="C6" s="11"/>
      <c r="D6" s="11"/>
      <c r="E6" s="11"/>
      <c r="F6" s="11"/>
      <c r="G6" s="12"/>
      <c r="H6" s="12"/>
      <c r="I6" s="12"/>
      <c r="J6" s="12"/>
      <c r="K6" s="12"/>
      <c r="L6" s="12"/>
      <c r="M6" s="12"/>
      <c r="N6" s="12"/>
      <c r="O6" s="13"/>
      <c r="P6" s="14"/>
      <c r="Q6" s="7"/>
      <c r="R6" s="1"/>
      <c r="S6" s="1"/>
      <c r="T6" s="1"/>
    </row>
    <row r="7" spans="1:20" ht="9.75" customHeight="1" x14ac:dyDescent="0.25">
      <c r="A7" s="1"/>
      <c r="B7" s="62" t="s">
        <v>4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1"/>
      <c r="S7" s="1"/>
      <c r="T7" s="1"/>
    </row>
    <row r="8" spans="1:20" ht="31.5" customHeight="1" x14ac:dyDescent="0.25">
      <c r="A8" s="1"/>
      <c r="B8" s="63" t="s">
        <v>5</v>
      </c>
      <c r="C8" s="65" t="s">
        <v>39</v>
      </c>
      <c r="D8" s="67" t="s">
        <v>6</v>
      </c>
      <c r="E8" s="67" t="s">
        <v>7</v>
      </c>
      <c r="F8" s="67" t="s">
        <v>8</v>
      </c>
      <c r="G8" s="69" t="s">
        <v>9</v>
      </c>
      <c r="H8" s="69"/>
      <c r="I8" s="69"/>
      <c r="J8" s="70" t="s">
        <v>10</v>
      </c>
      <c r="K8" s="70"/>
      <c r="L8" s="70"/>
      <c r="M8" s="71" t="s">
        <v>11</v>
      </c>
      <c r="N8" s="71"/>
      <c r="O8" s="71"/>
      <c r="P8" s="72"/>
      <c r="Q8" s="1"/>
      <c r="R8" s="1"/>
      <c r="S8" s="1"/>
    </row>
    <row r="9" spans="1:20" ht="118.5" customHeight="1" x14ac:dyDescent="0.25">
      <c r="A9" s="1"/>
      <c r="B9" s="64"/>
      <c r="C9" s="66"/>
      <c r="D9" s="68"/>
      <c r="E9" s="68"/>
      <c r="F9" s="68"/>
      <c r="G9" s="15" t="s">
        <v>26</v>
      </c>
      <c r="H9" s="15" t="s">
        <v>24</v>
      </c>
      <c r="I9" s="15" t="s">
        <v>25</v>
      </c>
      <c r="J9" s="16" t="s">
        <v>12</v>
      </c>
      <c r="K9" s="16" t="s">
        <v>13</v>
      </c>
      <c r="L9" s="17" t="s">
        <v>14</v>
      </c>
      <c r="M9" s="18" t="s">
        <v>15</v>
      </c>
      <c r="N9" s="19" t="s">
        <v>16</v>
      </c>
      <c r="O9" s="16" t="s">
        <v>17</v>
      </c>
      <c r="P9" s="20" t="s">
        <v>18</v>
      </c>
      <c r="Q9" s="1"/>
      <c r="R9" s="1"/>
      <c r="S9" s="1"/>
    </row>
    <row r="10" spans="1:20" x14ac:dyDescent="0.25">
      <c r="A10" s="21"/>
      <c r="B10" s="22">
        <v>1</v>
      </c>
      <c r="C10" s="23">
        <v>2</v>
      </c>
      <c r="D10" s="23">
        <v>3</v>
      </c>
      <c r="E10" s="23">
        <v>4</v>
      </c>
      <c r="F10" s="23">
        <v>5</v>
      </c>
      <c r="G10" s="24">
        <v>6</v>
      </c>
      <c r="H10" s="24">
        <v>7</v>
      </c>
      <c r="I10" s="24">
        <v>8</v>
      </c>
      <c r="J10" s="16">
        <v>11</v>
      </c>
      <c r="K10" s="16">
        <v>12</v>
      </c>
      <c r="L10" s="17">
        <v>13</v>
      </c>
      <c r="M10" s="16">
        <v>14</v>
      </c>
      <c r="N10" s="25" t="s">
        <v>19</v>
      </c>
      <c r="O10" s="16">
        <v>16</v>
      </c>
      <c r="P10" s="20">
        <v>17</v>
      </c>
      <c r="Q10" s="21"/>
      <c r="R10" s="21"/>
      <c r="S10" s="21"/>
    </row>
    <row r="11" spans="1:20" s="35" customFormat="1" ht="66" customHeight="1" x14ac:dyDescent="0.25">
      <c r="A11" s="26"/>
      <c r="B11" s="27">
        <v>1</v>
      </c>
      <c r="C11" s="28" t="s">
        <v>38</v>
      </c>
      <c r="D11" s="29" t="s">
        <v>36</v>
      </c>
      <c r="E11" s="30" t="s">
        <v>23</v>
      </c>
      <c r="F11" s="30">
        <v>3</v>
      </c>
      <c r="G11" s="61">
        <v>11990</v>
      </c>
      <c r="H11" s="61">
        <v>11138.54</v>
      </c>
      <c r="I11" s="61">
        <v>10490</v>
      </c>
      <c r="J11" s="31">
        <f>AVERAGE(G11:I11)</f>
        <v>11206.18</v>
      </c>
      <c r="K11" s="32">
        <f>SQRT(VAR(G11:I11))</f>
        <v>752.28410670437529</v>
      </c>
      <c r="L11" s="33">
        <f t="shared" ref="L11" si="0">K11/J11*100</f>
        <v>6.7131181785798137</v>
      </c>
      <c r="M11" s="31">
        <f>F11*SUM(G11:I11)/COLUMNS(G11:I11)</f>
        <v>33618.54</v>
      </c>
      <c r="N11" s="31">
        <f>M11/F11</f>
        <v>11206.18</v>
      </c>
      <c r="O11" s="31">
        <f t="shared" ref="O11" si="1">ROUND(N11,2)</f>
        <v>11206.18</v>
      </c>
      <c r="P11" s="34">
        <f>O11*F11</f>
        <v>33618.54</v>
      </c>
      <c r="Q11" s="26"/>
      <c r="R11" s="26"/>
      <c r="S11" s="26"/>
    </row>
    <row r="12" spans="1:20" ht="16.5" thickBot="1" x14ac:dyDescent="0.3">
      <c r="A12" s="36"/>
      <c r="B12" s="37"/>
      <c r="C12" s="38"/>
      <c r="D12" s="39" t="s">
        <v>20</v>
      </c>
      <c r="E12" s="40"/>
      <c r="F12" s="40"/>
      <c r="G12" s="41"/>
      <c r="H12" s="41"/>
      <c r="I12" s="41"/>
      <c r="J12" s="41"/>
      <c r="K12" s="42"/>
      <c r="L12" s="43"/>
      <c r="M12" s="41"/>
      <c r="N12" s="41"/>
      <c r="O12" s="41"/>
      <c r="P12" s="44">
        <f>P11</f>
        <v>33618.54</v>
      </c>
      <c r="Q12" s="36"/>
      <c r="R12" s="36"/>
      <c r="S12" s="36"/>
    </row>
    <row r="13" spans="1:20" ht="3" customHeight="1" x14ac:dyDescent="0.25">
      <c r="A13" s="36"/>
      <c r="B13" s="36"/>
      <c r="C13" s="36"/>
      <c r="D13" s="45"/>
      <c r="E13" s="45"/>
      <c r="F13" s="45"/>
      <c r="G13" s="45"/>
      <c r="H13" s="45"/>
      <c r="I13" s="45"/>
      <c r="J13" s="45"/>
      <c r="K13" s="46"/>
      <c r="L13" s="47"/>
      <c r="M13" s="45"/>
      <c r="N13" s="45"/>
      <c r="O13" s="36"/>
      <c r="P13" s="36"/>
      <c r="Q13" s="36"/>
      <c r="R13" s="36"/>
      <c r="S13" s="36"/>
      <c r="T13" s="36"/>
    </row>
    <row r="14" spans="1:20" ht="5.25" customHeight="1" x14ac:dyDescent="0.25">
      <c r="A14" s="36"/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36"/>
      <c r="P14" s="36"/>
      <c r="Q14" s="36"/>
      <c r="R14" s="36"/>
      <c r="S14" s="36"/>
      <c r="T14" s="36"/>
    </row>
    <row r="15" spans="1:20" ht="15.75" customHeight="1" x14ac:dyDescent="0.25">
      <c r="A15" s="1"/>
      <c r="B15" s="62" t="s">
        <v>34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1"/>
      <c r="S15" s="1"/>
      <c r="T15" s="1"/>
    </row>
    <row r="16" spans="1:20" ht="31.5" customHeight="1" x14ac:dyDescent="0.25">
      <c r="A16" s="1"/>
      <c r="B16" s="63" t="s">
        <v>5</v>
      </c>
      <c r="C16" s="65" t="s">
        <v>39</v>
      </c>
      <c r="D16" s="67" t="s">
        <v>6</v>
      </c>
      <c r="E16" s="67" t="s">
        <v>7</v>
      </c>
      <c r="F16" s="67" t="s">
        <v>8</v>
      </c>
      <c r="G16" s="69" t="s">
        <v>9</v>
      </c>
      <c r="H16" s="69"/>
      <c r="I16" s="69"/>
      <c r="J16" s="70" t="s">
        <v>10</v>
      </c>
      <c r="K16" s="70"/>
      <c r="L16" s="70"/>
      <c r="M16" s="71" t="s">
        <v>11</v>
      </c>
      <c r="N16" s="71"/>
      <c r="O16" s="71"/>
      <c r="P16" s="72"/>
      <c r="Q16" s="1"/>
      <c r="R16" s="1"/>
      <c r="S16" s="1"/>
    </row>
    <row r="17" spans="1:20" ht="118.5" customHeight="1" x14ac:dyDescent="0.25">
      <c r="A17" s="1"/>
      <c r="B17" s="64"/>
      <c r="C17" s="66"/>
      <c r="D17" s="68"/>
      <c r="E17" s="68"/>
      <c r="F17" s="68"/>
      <c r="G17" s="15" t="s">
        <v>31</v>
      </c>
      <c r="H17" s="15" t="s">
        <v>27</v>
      </c>
      <c r="I17" s="15" t="s">
        <v>28</v>
      </c>
      <c r="J17" s="16" t="s">
        <v>12</v>
      </c>
      <c r="K17" s="16" t="s">
        <v>13</v>
      </c>
      <c r="L17" s="17" t="s">
        <v>14</v>
      </c>
      <c r="M17" s="18" t="s">
        <v>15</v>
      </c>
      <c r="N17" s="19" t="s">
        <v>16</v>
      </c>
      <c r="O17" s="16" t="s">
        <v>17</v>
      </c>
      <c r="P17" s="20" t="s">
        <v>18</v>
      </c>
      <c r="Q17" s="1"/>
      <c r="R17" s="1"/>
      <c r="S17" s="1"/>
    </row>
    <row r="18" spans="1:20" x14ac:dyDescent="0.25">
      <c r="A18" s="21"/>
      <c r="B18" s="59">
        <v>1</v>
      </c>
      <c r="C18" s="60">
        <v>2</v>
      </c>
      <c r="D18" s="60">
        <v>3</v>
      </c>
      <c r="E18" s="60">
        <v>4</v>
      </c>
      <c r="F18" s="60">
        <v>5</v>
      </c>
      <c r="G18" s="24">
        <v>6</v>
      </c>
      <c r="H18" s="24">
        <v>7</v>
      </c>
      <c r="I18" s="24">
        <v>8</v>
      </c>
      <c r="J18" s="16">
        <v>11</v>
      </c>
      <c r="K18" s="16">
        <v>12</v>
      </c>
      <c r="L18" s="17">
        <v>13</v>
      </c>
      <c r="M18" s="16">
        <v>14</v>
      </c>
      <c r="N18" s="25" t="s">
        <v>19</v>
      </c>
      <c r="O18" s="16">
        <v>16</v>
      </c>
      <c r="P18" s="20">
        <v>17</v>
      </c>
      <c r="Q18" s="21"/>
      <c r="R18" s="21"/>
      <c r="S18" s="21"/>
    </row>
    <row r="19" spans="1:20" s="35" customFormat="1" ht="67.900000000000006" customHeight="1" x14ac:dyDescent="0.25">
      <c r="A19" s="26"/>
      <c r="B19" s="27">
        <v>1</v>
      </c>
      <c r="C19" s="28" t="s">
        <v>38</v>
      </c>
      <c r="D19" s="29" t="s">
        <v>37</v>
      </c>
      <c r="E19" s="30"/>
      <c r="F19" s="30">
        <v>20</v>
      </c>
      <c r="G19" s="61">
        <v>6440</v>
      </c>
      <c r="H19" s="61">
        <v>6990</v>
      </c>
      <c r="I19" s="61">
        <v>6430.05</v>
      </c>
      <c r="J19" s="31">
        <f>AVERAGE(G19:I19)</f>
        <v>6620.0166666666664</v>
      </c>
      <c r="K19" s="32">
        <f>SQRT(VAR(G19:I19))</f>
        <v>320.4535860828106</v>
      </c>
      <c r="L19" s="33">
        <f t="shared" ref="L19" si="2">K19/J19*100</f>
        <v>4.8406764245227576</v>
      </c>
      <c r="M19" s="31">
        <f>F19*SUM(G19:I19)/COLUMNS(G19:I19)</f>
        <v>132400.33333333334</v>
      </c>
      <c r="N19" s="31">
        <f>M19/F19</f>
        <v>6620.0166666666673</v>
      </c>
      <c r="O19" s="31">
        <f t="shared" ref="O19" si="3">ROUND(N19,2)</f>
        <v>6620.02</v>
      </c>
      <c r="P19" s="34">
        <f>O19*F19</f>
        <v>132400.40000000002</v>
      </c>
      <c r="Q19" s="26"/>
      <c r="R19" s="26"/>
      <c r="S19" s="26"/>
    </row>
    <row r="20" spans="1:20" ht="16.5" thickBot="1" x14ac:dyDescent="0.3">
      <c r="A20" s="36"/>
      <c r="B20" s="37"/>
      <c r="C20" s="38"/>
      <c r="D20" s="39" t="s">
        <v>20</v>
      </c>
      <c r="E20" s="40"/>
      <c r="F20" s="40"/>
      <c r="G20" s="41"/>
      <c r="H20" s="41"/>
      <c r="I20" s="41"/>
      <c r="J20" s="41"/>
      <c r="K20" s="42"/>
      <c r="L20" s="43"/>
      <c r="M20" s="41"/>
      <c r="N20" s="41"/>
      <c r="O20" s="41"/>
      <c r="P20" s="44">
        <f>P19</f>
        <v>132400.40000000002</v>
      </c>
      <c r="Q20" s="36"/>
      <c r="R20" s="36"/>
      <c r="S20" s="36"/>
    </row>
    <row r="21" spans="1:20" x14ac:dyDescent="0.25">
      <c r="A21" s="36"/>
      <c r="B21" s="36"/>
      <c r="C21" s="36"/>
      <c r="D21" s="45"/>
      <c r="E21" s="45"/>
      <c r="F21" s="45"/>
      <c r="G21" s="45"/>
      <c r="H21" s="45"/>
      <c r="I21" s="45"/>
      <c r="J21" s="45"/>
      <c r="K21" s="46"/>
      <c r="L21" s="47"/>
      <c r="M21" s="45"/>
      <c r="N21" s="45"/>
      <c r="O21" s="36"/>
      <c r="P21" s="36"/>
      <c r="Q21" s="36"/>
      <c r="R21" s="36"/>
      <c r="S21" s="36"/>
      <c r="T21" s="36"/>
    </row>
    <row r="22" spans="1:20" x14ac:dyDescent="0.25">
      <c r="A22" s="36"/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36"/>
      <c r="P22" s="36"/>
      <c r="Q22" s="36"/>
      <c r="R22" s="36"/>
      <c r="S22" s="36"/>
      <c r="T22" s="36"/>
    </row>
    <row r="23" spans="1:20" ht="15.75" x14ac:dyDescent="0.25">
      <c r="A23" s="50"/>
      <c r="B23" s="83" t="s">
        <v>21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51">
        <f>P12+P20</f>
        <v>166018.94000000003</v>
      </c>
      <c r="O23" s="50"/>
      <c r="P23" s="50"/>
      <c r="Q23" s="50"/>
      <c r="R23" s="50"/>
      <c r="S23" s="50"/>
      <c r="T23" s="50"/>
    </row>
    <row r="24" spans="1:20" ht="15.75" x14ac:dyDescent="0.25">
      <c r="A24" s="50"/>
      <c r="B24" s="52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50"/>
      <c r="P24" s="50"/>
      <c r="Q24" s="50"/>
      <c r="R24" s="50"/>
      <c r="S24" s="50"/>
      <c r="T24" s="50"/>
    </row>
    <row r="25" spans="1:20" ht="18.75" x14ac:dyDescent="0.3">
      <c r="A25" s="1"/>
      <c r="B25" s="85" t="s">
        <v>35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1"/>
      <c r="P25" s="1"/>
      <c r="Q25" s="1"/>
      <c r="R25" s="1"/>
      <c r="S25" s="1"/>
      <c r="T25" s="1"/>
    </row>
    <row r="26" spans="1:20" ht="18.75" x14ac:dyDescent="0.3">
      <c r="B26" s="53"/>
      <c r="C26" s="54"/>
      <c r="D26" s="53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20" ht="18.75" x14ac:dyDescent="0.3">
      <c r="B27" s="55"/>
      <c r="C27" s="54" t="s">
        <v>29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20" x14ac:dyDescent="0.25">
      <c r="C28" s="56" t="s">
        <v>22</v>
      </c>
    </row>
    <row r="29" spans="1:20" ht="15.75" x14ac:dyDescent="0.25">
      <c r="A29" s="1"/>
      <c r="B29" s="1"/>
      <c r="C29" s="57" t="s">
        <v>30</v>
      </c>
      <c r="D29" s="5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</sheetData>
  <mergeCells count="27">
    <mergeCell ref="B23:M23"/>
    <mergeCell ref="C24:N24"/>
    <mergeCell ref="B25:N25"/>
    <mergeCell ref="B15:Q15"/>
    <mergeCell ref="B16:B17"/>
    <mergeCell ref="C16:C17"/>
    <mergeCell ref="D16:D17"/>
    <mergeCell ref="E16:E17"/>
    <mergeCell ref="F16:F17"/>
    <mergeCell ref="G16:I16"/>
    <mergeCell ref="J16:L16"/>
    <mergeCell ref="M16:P16"/>
    <mergeCell ref="B1:P1"/>
    <mergeCell ref="B3:P3"/>
    <mergeCell ref="B4:F4"/>
    <mergeCell ref="G4:P4"/>
    <mergeCell ref="B5:F5"/>
    <mergeCell ref="G5:P5"/>
    <mergeCell ref="B7:Q7"/>
    <mergeCell ref="B8:B9"/>
    <mergeCell ref="C8:C9"/>
    <mergeCell ref="D8:D9"/>
    <mergeCell ref="E8:E9"/>
    <mergeCell ref="F8:F9"/>
    <mergeCell ref="G8:I8"/>
    <mergeCell ref="J8:L8"/>
    <mergeCell ref="M8:P8"/>
  </mergeCells>
  <pageMargins left="0.25" right="0.25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кресло руководителя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2026-09-22T04:35:31Z</dcterms:modified>
</cp:coreProperties>
</file>