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2\контрактныя служба\ЗАКУПКИ\44-ФЗ\2026\ЭМ Маршрутизатор\"/>
    </mc:Choice>
  </mc:AlternateContent>
  <xr:revisionPtr revIDLastSave="0" documentId="13_ncr:1_{72E6FA05-9350-44C8-B851-8E74C57181DB}" xr6:coauthVersionLast="47" xr6:coauthVersionMax="47" xr10:uidLastSave="{00000000-0000-0000-0000-000000000000}"/>
  <bookViews>
    <workbookView xWindow="-120" yWindow="-120" windowWidth="38640" windowHeight="21240" tabRatio="601" xr2:uid="{00000000-000D-0000-FFFF-FFFF00000000}"/>
  </bookViews>
  <sheets>
    <sheet name="Обоснование цены " sheetId="2" r:id="rId1"/>
  </sheets>
  <definedNames>
    <definedName name="_xlnm._FilterDatabase" localSheetId="0" hidden="1">'Обоснование цены '!$B$11:$K$15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4" i="2" l="1"/>
  <c r="K14" i="2" s="1"/>
  <c r="K15" i="2" s="1"/>
  <c r="I14" i="2" l="1"/>
  <c r="J14" i="2" s="1"/>
</calcChain>
</file>

<file path=xl/sharedStrings.xml><?xml version="1.0" encoding="utf-8"?>
<sst xmlns="http://schemas.openxmlformats.org/spreadsheetml/2006/main" count="28" uniqueCount="26">
  <si>
    <t>№ п/п</t>
  </si>
  <si>
    <t>Среднее квадратичное отклонение</t>
  </si>
  <si>
    <t>ИТОГО:</t>
  </si>
  <si>
    <t>Коэффициент вариации цен V (%)                          (не должен превышать 33%)</t>
  </si>
  <si>
    <t>Ед. изм. (ОКЕИ)</t>
  </si>
  <si>
    <t xml:space="preserve">Средняя арифметическая цена за единицу &lt;ц&gt;, руб. 
</t>
  </si>
  <si>
    <t>Е.М. Абрамова</t>
  </si>
  <si>
    <t>1</t>
  </si>
  <si>
    <t xml:space="preserve">Руководитель контрактной службы </t>
  </si>
  <si>
    <t>Кол-во</t>
  </si>
  <si>
    <t>Цена за ед. изм., руб.</t>
  </si>
  <si>
    <t>ОБОСНОВАНИЕ НАЧАЛЬНОЙ (МАКСИМАЛЬНОЙ) ЦЕНЫ КОНТРАКТА</t>
  </si>
  <si>
    <t>Начальная (максимальная) цена контракта определена методом сопоставимых рыночных цен (анализа рынка) на основании части 1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и в соответствии с приказом Министерства экономического развития Российской Федерации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</t>
  </si>
  <si>
    <t>шт</t>
  </si>
  <si>
    <t>Начальная (максимальная) цена контракта, определяемая методом сопоставимых рыночных цен (анализа рынка), руб.</t>
  </si>
  <si>
    <r>
      <t xml:space="preserve">Расчет начальной (максимальной) цены контракта по формуле:                          
где: v - количество (объем) закупаемого товара (работы, услуги);
n - количество значений, используемых в расчете;
i - номер источника ценовой информации;
 </t>
    </r>
    <r>
      <rPr>
        <i/>
        <sz val="12"/>
        <rFont val="Times New Roman"/>
        <family val="1"/>
        <charset val="204"/>
      </rPr>
      <t>ц</t>
    </r>
    <r>
      <rPr>
        <sz val="12"/>
        <rFont val="Calibri"/>
        <family val="2"/>
        <charset val="204"/>
      </rPr>
      <t>ᵢ</t>
    </r>
    <r>
      <rPr>
        <sz val="12"/>
        <rFont val="Times New Roman"/>
        <family val="1"/>
        <charset val="204"/>
      </rPr>
      <t xml:space="preserve"> - цена единицы.</t>
    </r>
  </si>
  <si>
    <t>Наименование товара</t>
  </si>
  <si>
    <t>2</t>
  </si>
  <si>
    <t>В качестве источников информации при определении начальной (максимальной) цены контракта использованы коммерческие предложения (КП) от потенциальных поставщиков, обладающих опытом поставки подобного вида товара.</t>
  </si>
  <si>
    <t xml:space="preserve">Источник № 2 КП вх. № 790/26 от 29.07.2026 </t>
  </si>
  <si>
    <t>Источник № 1 КП вх. № 789/26 от 29.07.2026</t>
  </si>
  <si>
    <t xml:space="preserve">Источник № 3 КП вх. № 791/26 от 29.07.2026   </t>
  </si>
  <si>
    <t>Маршрутизатор
(Mikrotik CCR2116-12G-4S+ или эквивалент)</t>
  </si>
  <si>
    <t>на поставку маршрутизатора</t>
  </si>
  <si>
    <t>Коммерческие предложения (КП), предоставленные в ответ на запрос Исх № 622/26 от 28.07.2026 (ЕИС № 0373100031126000098)</t>
  </si>
  <si>
    <t>Расчетная начальная (максимальная) цена контракта составляет 188 252 (Сто восемьдесят восемь тысяч двести пятьдесят два) рубля 32 копейки.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</si>
</sst>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10"/>
      <name val="Arial Cyr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Arial Cyr"/>
      <charset val="204"/>
    </font>
    <font>
      <sz val="9"/>
      <color rgb="FFFF0000"/>
      <name val="Arial"/>
      <family val="2"/>
      <charset val="204"/>
    </font>
    <font>
      <sz val="12"/>
      <color indexed="8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64">
    <xf numFmtId="0" fontId="0" fillId="0" borderId="0" xfId="0"/>
    <xf numFmtId="0" fontId="1" fillId="0" borderId="0" xfId="0" applyFont="1"/>
    <xf numFmtId="0" fontId="3" fillId="0" borderId="0" xfId="0" applyFont="1" applyAlignment="1">
      <alignment vertical="top"/>
    </xf>
    <xf numFmtId="0" fontId="6" fillId="0" borderId="0" xfId="0" applyFont="1" applyAlignment="1">
      <alignment wrapText="1"/>
    </xf>
    <xf numFmtId="49" fontId="9" fillId="0" borderId="0" xfId="0" applyNumberFormat="1" applyFont="1" applyAlignment="1">
      <alignment horizontal="center"/>
    </xf>
    <xf numFmtId="49" fontId="9" fillId="0" borderId="0" xfId="0" applyNumberFormat="1" applyFont="1"/>
    <xf numFmtId="0" fontId="8" fillId="0" borderId="0" xfId="0" applyFont="1"/>
    <xf numFmtId="0" fontId="12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0" borderId="0" xfId="0" applyFont="1"/>
    <xf numFmtId="0" fontId="9" fillId="0" borderId="0" xfId="0" applyFont="1"/>
    <xf numFmtId="0" fontId="15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vertical="top" wrapText="1"/>
    </xf>
    <xf numFmtId="0" fontId="1" fillId="0" borderId="0" xfId="1" applyFont="1" applyAlignment="1">
      <alignment vertical="top" wrapText="1"/>
    </xf>
    <xf numFmtId="49" fontId="9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0" fontId="15" fillId="0" borderId="0" xfId="1" applyFont="1" applyAlignment="1">
      <alignment horizont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11" fillId="0" borderId="0" xfId="0" applyFont="1"/>
    <xf numFmtId="0" fontId="5" fillId="0" borderId="0" xfId="0" applyFont="1" applyAlignment="1">
      <alignment vertical="center" wrapText="1"/>
    </xf>
    <xf numFmtId="4" fontId="9" fillId="2" borderId="2" xfId="0" applyNumberFormat="1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left" wrapText="1"/>
    </xf>
    <xf numFmtId="2" fontId="9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right"/>
    </xf>
    <xf numFmtId="49" fontId="9" fillId="0" borderId="7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top" wrapText="1"/>
    </xf>
    <xf numFmtId="4" fontId="9" fillId="0" borderId="3" xfId="0" applyNumberFormat="1" applyFont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wrapText="1"/>
    </xf>
    <xf numFmtId="49" fontId="8" fillId="0" borderId="0" xfId="0" applyNumberFormat="1" applyFont="1" applyBorder="1" applyAlignment="1">
      <alignment horizontal="left" wrapText="1"/>
    </xf>
    <xf numFmtId="0" fontId="15" fillId="0" borderId="0" xfId="1" applyFont="1" applyAlignment="1">
      <alignment horizontal="left" wrapText="1"/>
    </xf>
    <xf numFmtId="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8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93231</xdr:colOff>
      <xdr:row>12</xdr:row>
      <xdr:rowOff>229081</xdr:rowOff>
    </xdr:from>
    <xdr:to>
      <xdr:col>8</xdr:col>
      <xdr:colOff>1277217</xdr:colOff>
      <xdr:row>12</xdr:row>
      <xdr:rowOff>704369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35631" y="5486881"/>
          <a:ext cx="1183986" cy="475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196562</xdr:colOff>
      <xdr:row>12</xdr:row>
      <xdr:rowOff>217727</xdr:rowOff>
    </xdr:from>
    <xdr:to>
      <xdr:col>9</xdr:col>
      <xdr:colOff>1215737</xdr:colOff>
      <xdr:row>12</xdr:row>
      <xdr:rowOff>727652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610562" y="5475527"/>
          <a:ext cx="1019175" cy="509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317500</xdr:colOff>
      <xdr:row>11</xdr:row>
      <xdr:rowOff>359833</xdr:rowOff>
    </xdr:from>
    <xdr:to>
      <xdr:col>10</xdr:col>
      <xdr:colOff>2042818</xdr:colOff>
      <xdr:row>11</xdr:row>
      <xdr:rowOff>859748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FC17EB64-ACC9-4EE6-BC25-92A8CABA3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202583" y="3556000"/>
          <a:ext cx="1725318" cy="499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3"/>
  <sheetViews>
    <sheetView tabSelected="1" zoomScale="90" zoomScaleNormal="90" workbookViewId="0">
      <selection activeCell="I23" sqref="I23"/>
    </sheetView>
  </sheetViews>
  <sheetFormatPr defaultRowHeight="12.75" x14ac:dyDescent="0.2"/>
  <cols>
    <col min="1" max="1" width="9" customWidth="1"/>
    <col min="2" max="2" width="32" customWidth="1"/>
    <col min="3" max="3" width="12.7109375" customWidth="1"/>
    <col min="4" max="4" width="8.5703125" customWidth="1"/>
    <col min="5" max="5" width="17.42578125" customWidth="1"/>
    <col min="6" max="6" width="17.28515625" customWidth="1"/>
    <col min="7" max="7" width="16.85546875" customWidth="1"/>
    <col min="8" max="8" width="18" customWidth="1"/>
    <col min="9" max="9" width="20" customWidth="1"/>
    <col min="10" max="10" width="20.28515625" customWidth="1"/>
    <col min="11" max="11" width="36.5703125" customWidth="1"/>
    <col min="12" max="12" width="14.7109375" customWidth="1"/>
    <col min="13" max="13" width="12.85546875" customWidth="1"/>
    <col min="14" max="14" width="14.5703125" customWidth="1"/>
  </cols>
  <sheetData>
    <row r="1" spans="1:14" ht="15.75" x14ac:dyDescent="0.25">
      <c r="I1" s="40"/>
      <c r="J1" s="40"/>
      <c r="K1" s="40"/>
    </row>
    <row r="2" spans="1:14" ht="15.75" x14ac:dyDescent="0.25">
      <c r="I2" s="40"/>
      <c r="J2" s="40"/>
      <c r="K2" s="40"/>
    </row>
    <row r="4" spans="1:14" ht="21.75" customHeight="1" x14ac:dyDescent="0.2">
      <c r="A4" s="45" t="s">
        <v>11</v>
      </c>
      <c r="B4" s="46"/>
      <c r="C4" s="46"/>
      <c r="D4" s="46"/>
      <c r="E4" s="46"/>
      <c r="F4" s="46"/>
      <c r="G4" s="46"/>
      <c r="H4" s="46"/>
      <c r="I4" s="46"/>
      <c r="J4" s="46"/>
      <c r="K4" s="46"/>
    </row>
    <row r="5" spans="1:14" ht="24" customHeight="1" x14ac:dyDescent="0.2">
      <c r="A5" s="45" t="s">
        <v>23</v>
      </c>
      <c r="B5" s="45"/>
      <c r="C5" s="45"/>
      <c r="D5" s="45"/>
      <c r="E5" s="45"/>
      <c r="F5" s="45"/>
      <c r="G5" s="45"/>
      <c r="H5" s="45"/>
      <c r="I5" s="45"/>
      <c r="J5" s="45"/>
      <c r="K5" s="45"/>
    </row>
    <row r="6" spans="1:14" ht="6" customHeight="1" x14ac:dyDescent="0.25">
      <c r="B6" s="1"/>
      <c r="C6" s="1"/>
      <c r="D6" s="12"/>
      <c r="E6" s="12"/>
      <c r="F6" s="12"/>
      <c r="G6" s="12"/>
      <c r="H6" s="12"/>
      <c r="I6" s="11"/>
      <c r="J6" s="11"/>
      <c r="K6" s="11"/>
    </row>
    <row r="7" spans="1:14" ht="70.900000000000006" customHeight="1" x14ac:dyDescent="0.2">
      <c r="A7" s="47" t="s">
        <v>12</v>
      </c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4" ht="9" customHeight="1" x14ac:dyDescent="0.2">
      <c r="B8" s="49"/>
      <c r="C8" s="49"/>
      <c r="D8" s="49"/>
      <c r="E8" s="49"/>
      <c r="F8" s="49"/>
      <c r="G8" s="49"/>
      <c r="H8" s="49"/>
      <c r="I8" s="49"/>
      <c r="J8" s="49"/>
      <c r="K8" s="49"/>
    </row>
    <row r="9" spans="1:14" ht="48" customHeight="1" x14ac:dyDescent="0.2">
      <c r="A9" s="48" t="s">
        <v>18</v>
      </c>
      <c r="B9" s="48"/>
      <c r="C9" s="48"/>
      <c r="D9" s="48"/>
      <c r="E9" s="48"/>
      <c r="F9" s="48"/>
      <c r="G9" s="48"/>
      <c r="H9" s="48"/>
      <c r="I9" s="48"/>
      <c r="J9" s="48"/>
      <c r="K9" s="48"/>
    </row>
    <row r="10" spans="1:14" ht="16.5" customHeight="1" thickBot="1" x14ac:dyDescent="0.3">
      <c r="A10" s="2"/>
      <c r="B10" s="13"/>
      <c r="C10" s="13"/>
      <c r="D10" s="14"/>
      <c r="E10" s="15"/>
      <c r="F10" s="15"/>
      <c r="G10" s="15"/>
      <c r="H10" s="15"/>
      <c r="I10" s="16"/>
      <c r="J10" s="16"/>
      <c r="K10" s="11"/>
    </row>
    <row r="11" spans="1:14" ht="62.25" customHeight="1" x14ac:dyDescent="0.2">
      <c r="A11" s="43" t="s">
        <v>0</v>
      </c>
      <c r="B11" s="41" t="s">
        <v>16</v>
      </c>
      <c r="C11" s="41" t="s">
        <v>4</v>
      </c>
      <c r="D11" s="41" t="s">
        <v>9</v>
      </c>
      <c r="E11" s="54" t="s">
        <v>24</v>
      </c>
      <c r="F11" s="55"/>
      <c r="G11" s="55"/>
      <c r="H11" s="50" t="s">
        <v>5</v>
      </c>
      <c r="I11" s="50" t="s">
        <v>1</v>
      </c>
      <c r="J11" s="50" t="s">
        <v>3</v>
      </c>
      <c r="K11" s="22" t="s">
        <v>14</v>
      </c>
    </row>
    <row r="12" spans="1:14" ht="113.25" customHeight="1" x14ac:dyDescent="0.2">
      <c r="A12" s="44"/>
      <c r="B12" s="42"/>
      <c r="C12" s="42"/>
      <c r="D12" s="42"/>
      <c r="E12" s="37" t="s">
        <v>20</v>
      </c>
      <c r="F12" s="37" t="s">
        <v>19</v>
      </c>
      <c r="G12" s="37" t="s">
        <v>21</v>
      </c>
      <c r="H12" s="51"/>
      <c r="I12" s="51"/>
      <c r="J12" s="51"/>
      <c r="K12" s="52" t="s">
        <v>15</v>
      </c>
    </row>
    <row r="13" spans="1:14" ht="81" customHeight="1" x14ac:dyDescent="0.2">
      <c r="A13" s="44"/>
      <c r="B13" s="42"/>
      <c r="C13" s="42"/>
      <c r="D13" s="42"/>
      <c r="E13" s="23" t="s">
        <v>10</v>
      </c>
      <c r="F13" s="23" t="s">
        <v>10</v>
      </c>
      <c r="G13" s="23" t="s">
        <v>10</v>
      </c>
      <c r="H13" s="51"/>
      <c r="I13" s="51"/>
      <c r="J13" s="51"/>
      <c r="K13" s="53"/>
      <c r="M13" s="9"/>
      <c r="N13" s="9"/>
    </row>
    <row r="14" spans="1:14" ht="52.15" customHeight="1" x14ac:dyDescent="0.2">
      <c r="A14" s="18" t="s">
        <v>7</v>
      </c>
      <c r="B14" s="18" t="s">
        <v>22</v>
      </c>
      <c r="C14" s="18" t="s">
        <v>13</v>
      </c>
      <c r="D14" s="18" t="s">
        <v>17</v>
      </c>
      <c r="E14" s="21">
        <v>99990</v>
      </c>
      <c r="F14" s="21">
        <v>99601.600000000006</v>
      </c>
      <c r="G14" s="21">
        <v>82786.89</v>
      </c>
      <c r="H14" s="21">
        <f>ROUND(AVERAGE(E14:G14),2)</f>
        <v>94126.16</v>
      </c>
      <c r="I14" s="21">
        <f>STDEV(E14,F14,G14)</f>
        <v>9822.0188065404036</v>
      </c>
      <c r="J14" s="39">
        <f>I14/H14*100</f>
        <v>10.434951140618509</v>
      </c>
      <c r="K14" s="21">
        <f>PRODUCT(D14*H14)</f>
        <v>188252.32</v>
      </c>
      <c r="M14" s="9"/>
      <c r="N14" s="9"/>
    </row>
    <row r="15" spans="1:14" s="7" customFormat="1" ht="24" customHeight="1" x14ac:dyDescent="0.2">
      <c r="A15" s="18"/>
      <c r="B15" s="19" t="s">
        <v>2</v>
      </c>
      <c r="C15" s="19"/>
      <c r="D15" s="20"/>
      <c r="E15" s="34"/>
      <c r="F15" s="21"/>
      <c r="G15" s="21"/>
      <c r="H15" s="21"/>
      <c r="I15" s="21"/>
      <c r="J15" s="21"/>
      <c r="K15" s="34">
        <f>K14</f>
        <v>188252.32</v>
      </c>
      <c r="M15" s="10"/>
      <c r="N15" s="10"/>
    </row>
    <row r="16" spans="1:14" ht="24.75" customHeight="1" x14ac:dyDescent="0.25">
      <c r="A16" s="56" t="s">
        <v>25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</row>
    <row r="17" spans="1:11" ht="34.5" customHeight="1" x14ac:dyDescent="0.25">
      <c r="A17" s="58" t="s">
        <v>8</v>
      </c>
      <c r="B17" s="58"/>
      <c r="C17" s="58"/>
      <c r="D17" s="58"/>
      <c r="E17" s="17"/>
      <c r="F17" s="58" t="s">
        <v>6</v>
      </c>
      <c r="G17" s="58"/>
      <c r="H17" s="58"/>
      <c r="I17" s="33"/>
      <c r="J17" s="33"/>
      <c r="K17" s="35"/>
    </row>
    <row r="18" spans="1:11" ht="21.75" customHeight="1" x14ac:dyDescent="0.25">
      <c r="C18" s="36"/>
      <c r="D18" s="36"/>
      <c r="E18" s="36"/>
      <c r="F18" s="38">
        <v>46232</v>
      </c>
      <c r="G18" s="36"/>
      <c r="H18" s="36"/>
      <c r="I18" s="3"/>
      <c r="J18" s="61"/>
      <c r="K18" s="59"/>
    </row>
    <row r="19" spans="1:11" ht="12.75" customHeight="1" x14ac:dyDescent="0.2">
      <c r="B19" s="62"/>
      <c r="C19" s="62"/>
      <c r="D19" s="62"/>
      <c r="E19" s="62"/>
      <c r="F19" s="62"/>
      <c r="G19" s="62"/>
      <c r="H19" s="62"/>
      <c r="I19" s="3"/>
      <c r="J19" s="63"/>
      <c r="K19" s="60"/>
    </row>
    <row r="20" spans="1:11" x14ac:dyDescent="0.2">
      <c r="A20" s="31"/>
      <c r="B20" s="24"/>
      <c r="C20" s="24"/>
      <c r="D20" s="25"/>
      <c r="E20" s="25"/>
      <c r="F20" s="25"/>
      <c r="G20" s="25"/>
      <c r="H20" s="25"/>
      <c r="I20" s="26"/>
      <c r="J20" s="26"/>
    </row>
    <row r="21" spans="1:11" ht="12.75" customHeight="1" x14ac:dyDescent="0.2">
      <c r="A21" s="31"/>
      <c r="B21" s="25"/>
      <c r="C21" s="25"/>
      <c r="D21" s="25"/>
      <c r="E21" s="25"/>
      <c r="F21" s="25"/>
      <c r="G21" s="25"/>
      <c r="H21" s="25"/>
      <c r="I21" s="26"/>
      <c r="J21" s="29"/>
      <c r="K21" s="27"/>
    </row>
    <row r="22" spans="1:11" ht="12.75" customHeight="1" x14ac:dyDescent="0.2">
      <c r="A22" s="32"/>
      <c r="B22" s="30"/>
      <c r="C22" s="30"/>
      <c r="D22" s="30"/>
      <c r="E22" s="30"/>
      <c r="F22" s="30"/>
      <c r="G22" s="30"/>
      <c r="H22" s="30"/>
      <c r="I22" s="26"/>
      <c r="J22" s="29"/>
      <c r="K22" s="28"/>
    </row>
    <row r="23" spans="1:11" x14ac:dyDescent="0.2">
      <c r="B23" s="8"/>
      <c r="C23" s="8"/>
      <c r="D23" s="3"/>
      <c r="E23" s="3"/>
      <c r="F23" s="3"/>
      <c r="G23" s="3"/>
      <c r="H23" s="3"/>
      <c r="I23" s="3"/>
      <c r="J23" s="3"/>
    </row>
    <row r="24" spans="1:11" x14ac:dyDescent="0.2">
      <c r="B24" s="8"/>
      <c r="C24" s="8"/>
      <c r="D24" s="3"/>
      <c r="E24" s="3"/>
      <c r="F24" s="3"/>
      <c r="G24" s="3"/>
      <c r="H24" s="3"/>
      <c r="I24" s="3"/>
      <c r="J24" s="61"/>
      <c r="K24" s="59"/>
    </row>
    <row r="25" spans="1:11" x14ac:dyDescent="0.2">
      <c r="J25" s="61"/>
      <c r="K25" s="60"/>
    </row>
    <row r="28" spans="1:11" x14ac:dyDescent="0.2">
      <c r="K28" s="59"/>
    </row>
    <row r="29" spans="1:11" x14ac:dyDescent="0.2">
      <c r="K29" s="60"/>
    </row>
    <row r="33" spans="2:6" ht="15.75" x14ac:dyDescent="0.25">
      <c r="B33" s="6"/>
      <c r="C33" s="6"/>
      <c r="D33" s="1"/>
      <c r="E33" s="4"/>
      <c r="F33" s="5"/>
    </row>
  </sheetData>
  <autoFilter ref="B11:K15" xr:uid="{00000000-0009-0000-0000-000000000000}">
    <filterColumn colId="3" showButton="0"/>
    <filterColumn colId="4" showButton="0"/>
  </autoFilter>
  <dataConsolidate/>
  <mergeCells count="25">
    <mergeCell ref="A16:K16"/>
    <mergeCell ref="F17:H17"/>
    <mergeCell ref="K28:K29"/>
    <mergeCell ref="K24:K25"/>
    <mergeCell ref="J24:J25"/>
    <mergeCell ref="K18:K19"/>
    <mergeCell ref="B19:H19"/>
    <mergeCell ref="J18:J19"/>
    <mergeCell ref="A17:D17"/>
    <mergeCell ref="I1:K1"/>
    <mergeCell ref="I2:K2"/>
    <mergeCell ref="C11:C13"/>
    <mergeCell ref="A11:A13"/>
    <mergeCell ref="B11:B13"/>
    <mergeCell ref="D11:D13"/>
    <mergeCell ref="A4:K4"/>
    <mergeCell ref="A5:K5"/>
    <mergeCell ref="A7:K7"/>
    <mergeCell ref="A9:K9"/>
    <mergeCell ref="B8:K8"/>
    <mergeCell ref="H11:H13"/>
    <mergeCell ref="I11:I13"/>
    <mergeCell ref="J11:J13"/>
    <mergeCell ref="K12:K13"/>
    <mergeCell ref="E11:G11"/>
  </mergeCells>
  <pageMargins left="0.74803149606299213" right="0.74803149606299213" top="0.39370078740157483" bottom="0.39370078740157483" header="0.51181102362204722" footer="0.51181102362204722"/>
  <pageSetup paperSize="9" scale="61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цены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Penkova</dc:creator>
  <cp:lastModifiedBy>Professional</cp:lastModifiedBy>
  <cp:lastPrinted>2024-03-21T08:42:01Z</cp:lastPrinted>
  <dcterms:created xsi:type="dcterms:W3CDTF">2014-03-31T10:58:32Z</dcterms:created>
  <dcterms:modified xsi:type="dcterms:W3CDTF">2026-08-05T12:00:15Z</dcterms:modified>
</cp:coreProperties>
</file>