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435" tabRatio="500"/>
  </bookViews>
  <sheets>
    <sheet name="Лист1" sheetId="1" r:id="rId1"/>
  </sheets>
  <definedNames>
    <definedName name="_xlnm.Print_Area" localSheetId="0">Лист1!$A$1:$Q$22</definedName>
  </definedNames>
  <calcPr calcId="145621"/>
</workbook>
</file>

<file path=xl/calcChain.xml><?xml version="1.0" encoding="utf-8"?>
<calcChain xmlns="http://schemas.openxmlformats.org/spreadsheetml/2006/main">
  <c r="M12" i="1" l="1"/>
  <c r="H13" i="1"/>
  <c r="P12" i="1" l="1"/>
  <c r="Q12" i="1" l="1"/>
  <c r="O12" i="1"/>
  <c r="N12" i="1" s="1"/>
  <c r="L13" i="1"/>
  <c r="J13" i="1"/>
  <c r="Q13" i="1" l="1"/>
</calcChain>
</file>

<file path=xl/sharedStrings.xml><?xml version="1.0" encoding="utf-8"?>
<sst xmlns="http://schemas.openxmlformats.org/spreadsheetml/2006/main" count="27" uniqueCount="27">
  <si>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</si>
  <si>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</si>
  <si>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</si>
  <si>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</si>
  <si>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Кол-во</t>
  </si>
  <si>
    <t>Среднее квадратичное отклонение</t>
  </si>
  <si>
    <t>Коэффициент вариации (%)</t>
  </si>
  <si>
    <t>1</t>
  </si>
  <si>
    <t>Средняя цена за единицу товара (руб.)</t>
  </si>
  <si>
    <t>шт.</t>
  </si>
  <si>
    <t>Основные характеристики объекта закупки</t>
  </si>
  <si>
    <t>Расчет НМЦК, среднего квадратичного отклонения и коэффициента вариации произведен в приложении №1 к Обоснованию НМЦК. Согласно п. п. 3.20.2 приказа Минэкономразвития России от 02.10.2013 N 567 “Об утверждении 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исполнителем)” совокупность значений используемых в расчете при определении НМЦК считается однородной, поскольку коэффициент вариации цены не превышает 33%.</t>
  </si>
  <si>
    <t xml:space="preserve">     Приложение № 1  к обоснованию НМЦК</t>
  </si>
  <si>
    <t>Расчет НМЦК, среднего квадратичного отклонения и коэффициента вариации</t>
  </si>
  <si>
    <t>Общая цена товара (работы, услуги), руб</t>
  </si>
  <si>
    <t>ИТОГО:</t>
  </si>
  <si>
    <t>Ед.                        изм.</t>
  </si>
  <si>
    <t xml:space="preserve"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567.
Начальная (максимальная) цена контракта определена заказчиком посредством метода сопоставимых рыночных цен (анализа рынка).
Стоимость товаров определена на основании поиска ценовой информации путем направления запросов о предоставлении ценовой информации пяти поставщикам, обладающим опытом поставки соответствующих (однородных и идентичных) товаров, информация о которых имеется в свободном доступе. Ответ о запросе ценовой информации получен от 3 (трех) поставщиков. Расчет (начальной) максимальной цены контракта сведен в таблицу (Приложение №1 к обоснованию НМЦК).
Полученный коэффициент вариации свидетельствует об однородности выборки.
</t>
  </si>
  <si>
    <t>Наименьшая цена за единицу с учетом того, что закупка проводится в соответствии с п.4 ч.1 ст.93 Закона №44-ФЗ</t>
  </si>
  <si>
    <t xml:space="preserve">Обоснование начальной (максимальной) цены контракта </t>
  </si>
  <si>
    <t>Основные характеристики объекта закупки определены в описани объекта закупки.</t>
  </si>
  <si>
    <t>Поставщик №1 Коммерческое предложение от 04.08.2026                      №ТЦЦС-002656</t>
  </si>
  <si>
    <t>Поставщик №2 Коммерческое предложение от 04.08.2026                                 № НКЦС-000697</t>
  </si>
  <si>
    <t xml:space="preserve">Поставщик №3 Коммерческое предложение от 04.08.2026                         № ГМЦС-00528
</t>
  </si>
  <si>
    <t>На основании проведенного анализа рынка и расчетов, НМЦК составляет: 12 800 (двеннадцать тысяч восемьсот) рублей 00 копеек</t>
  </si>
  <si>
    <t>27.40.25.123-00000003</t>
  </si>
  <si>
    <t>Светильник светодиодный внутреннего освещения Эра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</si>
</sst>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 applyAlignment="0"/>
    <xf numFmtId="0" fontId="1" fillId="0" borderId="0"/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0" fillId="0" borderId="3" xfId="0" applyNumberFormat="1" applyFont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Border="1" applyAlignment="1">
      <alignment wrapText="1"/>
    </xf>
    <xf numFmtId="4" fontId="2" fillId="0" borderId="0" xfId="0" applyNumberFormat="1" applyFont="1"/>
    <xf numFmtId="0" fontId="8" fillId="0" borderId="1" xfId="0" applyNumberFormat="1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vertical="center" wrapText="1"/>
    </xf>
    <xf numFmtId="164" fontId="10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/>
    <xf numFmtId="0" fontId="9" fillId="0" borderId="6" xfId="0" applyFont="1" applyBorder="1" applyAlignment="1"/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1" fillId="0" borderId="10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10</xdr:row>
      <xdr:rowOff>76200</xdr:rowOff>
    </xdr:from>
    <xdr:to>
      <xdr:col>12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180976</xdr:colOff>
      <xdr:row>10</xdr:row>
      <xdr:rowOff>152399</xdr:rowOff>
    </xdr:from>
    <xdr:to>
      <xdr:col>13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view="pageBreakPreview" zoomScaleNormal="100" zoomScaleSheetLayoutView="100" workbookViewId="0">
      <selection activeCell="A13" sqref="A13:F13"/>
    </sheetView>
  </sheetViews>
  <sheetFormatPr defaultColWidth="9" defaultRowHeight="15" x14ac:dyDescent="0.25"/>
  <cols>
    <col min="1" max="1" width="7.85546875" style="1" customWidth="1"/>
    <col min="2" max="2" width="20.85546875" style="1" customWidth="1"/>
    <col min="3" max="3" width="15.140625" style="1" customWidth="1"/>
    <col min="4" max="4" width="31.28515625" style="1" customWidth="1"/>
    <col min="5" max="5" width="5.85546875" style="1" customWidth="1"/>
    <col min="6" max="6" width="8.85546875" style="1" customWidth="1"/>
    <col min="7" max="7" width="9.140625" style="2" customWidth="1"/>
    <col min="8" max="8" width="11.5703125" style="2" bestFit="1" customWidth="1"/>
    <col min="9" max="9" width="9.28515625" style="2" customWidth="1"/>
    <col min="10" max="10" width="11.5703125" style="2" bestFit="1" customWidth="1"/>
    <col min="11" max="11" width="9" style="2" customWidth="1"/>
    <col min="12" max="12" width="11.5703125" style="2" bestFit="1" customWidth="1"/>
    <col min="13" max="13" width="20.5703125" style="2" customWidth="1"/>
    <col min="14" max="14" width="23" style="2" customWidth="1"/>
    <col min="15" max="17" width="15.140625" style="2" customWidth="1"/>
    <col min="18" max="18" width="18.42578125" style="1" customWidth="1"/>
    <col min="19" max="1012" width="9.140625" style="1" customWidth="1"/>
    <col min="1013" max="16384" width="9" style="1"/>
  </cols>
  <sheetData>
    <row r="1" spans="1:19" ht="16.5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9" ht="16.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9" ht="41.1" customHeight="1" x14ac:dyDescent="0.3">
      <c r="A3" s="59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9" ht="15" customHeight="1" thickBot="1" x14ac:dyDescent="0.3"/>
    <row r="5" spans="1:19" ht="27" customHeight="1" x14ac:dyDescent="0.25">
      <c r="A5" s="51" t="s">
        <v>10</v>
      </c>
      <c r="B5" s="52"/>
      <c r="C5" s="53" t="s">
        <v>20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9" ht="101.25" customHeight="1" x14ac:dyDescent="0.25">
      <c r="A6" s="55" t="s">
        <v>0</v>
      </c>
      <c r="B6" s="56"/>
      <c r="C6" s="57" t="s">
        <v>17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</row>
    <row r="7" spans="1:19" ht="42.75" customHeight="1" thickBot="1" x14ac:dyDescent="0.3">
      <c r="A7" s="60" t="s">
        <v>11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9" ht="21.75" customHeight="1" x14ac:dyDescent="0.25">
      <c r="A8" s="62" t="s">
        <v>12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9" ht="21.75" customHeight="1" x14ac:dyDescent="0.25">
      <c r="A9" s="64" t="s">
        <v>13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19" ht="68.25" customHeight="1" x14ac:dyDescent="0.25">
      <c r="A10" s="66" t="s">
        <v>1</v>
      </c>
      <c r="B10" s="68" t="s">
        <v>2</v>
      </c>
      <c r="C10" s="69"/>
      <c r="D10" s="32" t="s">
        <v>3</v>
      </c>
      <c r="E10" s="66" t="s">
        <v>16</v>
      </c>
      <c r="F10" s="32" t="s">
        <v>4</v>
      </c>
      <c r="G10" s="40" t="s">
        <v>21</v>
      </c>
      <c r="H10" s="41"/>
      <c r="I10" s="40" t="s">
        <v>22</v>
      </c>
      <c r="J10" s="41"/>
      <c r="K10" s="44" t="s">
        <v>23</v>
      </c>
      <c r="L10" s="45"/>
      <c r="M10" s="14" t="s">
        <v>5</v>
      </c>
      <c r="N10" s="4" t="s">
        <v>6</v>
      </c>
      <c r="O10" s="32" t="s">
        <v>8</v>
      </c>
      <c r="P10" s="32" t="s">
        <v>18</v>
      </c>
      <c r="Q10" s="32" t="s">
        <v>14</v>
      </c>
    </row>
    <row r="11" spans="1:19" ht="54" customHeight="1" x14ac:dyDescent="0.25">
      <c r="A11" s="67"/>
      <c r="B11" s="70"/>
      <c r="C11" s="71"/>
      <c r="D11" s="33"/>
      <c r="E11" s="67"/>
      <c r="F11" s="33"/>
      <c r="G11" s="42"/>
      <c r="H11" s="43"/>
      <c r="I11" s="42"/>
      <c r="J11" s="43"/>
      <c r="K11" s="46"/>
      <c r="L11" s="47"/>
      <c r="M11" s="12"/>
      <c r="N11" s="12"/>
      <c r="O11" s="33"/>
      <c r="P11" s="33"/>
      <c r="Q11" s="33"/>
    </row>
    <row r="12" spans="1:19" ht="52.5" customHeight="1" x14ac:dyDescent="0.25">
      <c r="A12" s="17" t="s">
        <v>7</v>
      </c>
      <c r="B12" s="28" t="s">
        <v>26</v>
      </c>
      <c r="C12" s="29"/>
      <c r="D12" s="19" t="s">
        <v>25</v>
      </c>
      <c r="E12" s="17" t="s">
        <v>9</v>
      </c>
      <c r="F12" s="23">
        <v>5</v>
      </c>
      <c r="G12" s="48">
        <v>664</v>
      </c>
      <c r="H12" s="49"/>
      <c r="I12" s="48">
        <v>710.5</v>
      </c>
      <c r="J12" s="49"/>
      <c r="K12" s="48">
        <v>730.5</v>
      </c>
      <c r="L12" s="49"/>
      <c r="M12" s="13">
        <f xml:space="preserve"> 1862.0691</f>
        <v>1862.0690999999999</v>
      </c>
      <c r="N12" s="13">
        <f>(M12*100)/O12</f>
        <v>265.37801900237531</v>
      </c>
      <c r="O12" s="16">
        <f>(G12+I12+K12)/3</f>
        <v>701.66666666666663</v>
      </c>
      <c r="P12" s="13">
        <f>MIN(G12,I12,K12)</f>
        <v>664</v>
      </c>
      <c r="Q12" s="13">
        <f>F12*P12</f>
        <v>3320</v>
      </c>
      <c r="R12" s="2"/>
      <c r="S12" s="2"/>
    </row>
    <row r="13" spans="1:19" ht="15" customHeight="1" x14ac:dyDescent="0.25">
      <c r="A13" s="37" t="s">
        <v>15</v>
      </c>
      <c r="B13" s="38"/>
      <c r="C13" s="38"/>
      <c r="D13" s="38"/>
      <c r="E13" s="38"/>
      <c r="F13" s="39"/>
      <c r="G13" s="18"/>
      <c r="H13" s="24">
        <f>SUM(H12:H12)</f>
        <v>0</v>
      </c>
      <c r="I13" s="18"/>
      <c r="J13" s="25">
        <f>SUM(J12:J12)</f>
        <v>0</v>
      </c>
      <c r="K13" s="18"/>
      <c r="L13" s="25">
        <f>SUM(L12:L12)</f>
        <v>0</v>
      </c>
      <c r="M13" s="34"/>
      <c r="N13" s="35"/>
      <c r="O13" s="35"/>
      <c r="P13" s="36"/>
      <c r="Q13" s="15">
        <f>SUM(Q12:Q12)</f>
        <v>3320</v>
      </c>
    </row>
    <row r="14" spans="1:19" ht="33.75" customHeight="1" x14ac:dyDescent="0.25">
      <c r="A14" s="30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9" ht="1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9" ht="15" customHeigh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ht="21.95" customHeight="1" x14ac:dyDescent="0.25">
      <c r="A17" s="20"/>
      <c r="E17" s="21"/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22"/>
    </row>
    <row r="18" spans="1:17" ht="14.1" customHeight="1" x14ac:dyDescent="0.25">
      <c r="A18" s="20"/>
      <c r="E18" s="6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4" customHeight="1" x14ac:dyDescent="0.25">
      <c r="A19" s="20"/>
      <c r="E19" s="7"/>
      <c r="F19" s="2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2" customHeight="1" x14ac:dyDescent="0.25">
      <c r="A20" s="20"/>
      <c r="E20" s="8"/>
      <c r="F20" s="9"/>
      <c r="G20" s="10"/>
      <c r="H20" s="10"/>
      <c r="I20" s="10"/>
      <c r="J20" s="10"/>
      <c r="K20" s="10"/>
      <c r="L20" s="10"/>
      <c r="M20" s="1"/>
      <c r="N20" s="1"/>
      <c r="O20" s="1"/>
      <c r="P20" s="1"/>
      <c r="Q20" s="1"/>
    </row>
    <row r="21" spans="1:17" ht="12" customHeight="1" x14ac:dyDescent="0.25">
      <c r="A21" s="5"/>
      <c r="B21" s="5"/>
      <c r="C21" s="5"/>
      <c r="D21" s="5"/>
      <c r="E21" s="3"/>
      <c r="F21" s="11"/>
      <c r="G21" s="10"/>
      <c r="H21" s="10"/>
      <c r="I21" s="10"/>
      <c r="J21" s="10"/>
      <c r="K21" s="10"/>
      <c r="L21" s="10"/>
      <c r="M21" s="1"/>
      <c r="N21" s="1"/>
      <c r="O21" s="1"/>
      <c r="P21" s="1"/>
      <c r="Q21" s="1"/>
    </row>
  </sheetData>
  <mergeCells count="30">
    <mergeCell ref="A7:Q7"/>
    <mergeCell ref="A8:Q8"/>
    <mergeCell ref="A9:Q9"/>
    <mergeCell ref="E10:E11"/>
    <mergeCell ref="P10:P11"/>
    <mergeCell ref="Q10:Q11"/>
    <mergeCell ref="A10:A11"/>
    <mergeCell ref="D10:D11"/>
    <mergeCell ref="B10:C11"/>
    <mergeCell ref="A1:Q1"/>
    <mergeCell ref="A5:B5"/>
    <mergeCell ref="C5:Q5"/>
    <mergeCell ref="A6:B6"/>
    <mergeCell ref="C6:Q6"/>
    <mergeCell ref="A2:Q2"/>
    <mergeCell ref="A3:Q3"/>
    <mergeCell ref="A15:Q15"/>
    <mergeCell ref="A16:Q16"/>
    <mergeCell ref="B12:C12"/>
    <mergeCell ref="A14:Q14"/>
    <mergeCell ref="F10:F11"/>
    <mergeCell ref="O10:O11"/>
    <mergeCell ref="M13:P13"/>
    <mergeCell ref="A13:F13"/>
    <mergeCell ref="G10:H11"/>
    <mergeCell ref="I10:J11"/>
    <mergeCell ref="K10:L11"/>
    <mergeCell ref="G12:H12"/>
    <mergeCell ref="I12:J12"/>
    <mergeCell ref="K12:L12"/>
  </mergeCells>
  <pageMargins left="0.24027777777777801" right="0.24027777777777801" top="0.05" bottom="0.209722222222222" header="0.51180555555555496" footer="0.51180555555555496"/>
  <pageSetup paperSize="9" scale="59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1100-02-020</cp:lastModifiedBy>
  <cp:revision>7</cp:revision>
  <cp:lastPrinted>2023-11-03T11:28:29Z</cp:lastPrinted>
  <dcterms:created xsi:type="dcterms:W3CDTF">2014-01-17T11:35:00Z</dcterms:created>
  <dcterms:modified xsi:type="dcterms:W3CDTF">2026-08-20T13:15:47Z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