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3817D9E-329E-40B5-922B-59BA4BAE0272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ОЦДИ" sheetId="4" r:id="rId1"/>
    <sheet name="Лист2" sheetId="6" r:id="rId2"/>
    <sheet name="Лист1" sheetId="5" r:id="rId3"/>
  </sheets>
  <definedNames>
    <definedName name="_xlnm.Print_Area" localSheetId="0">ОЦДИ!$A$1:$K$40</definedName>
  </definedNames>
  <calcPr calcId="191029" iterateDelta="1E-4"/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" i="6"/>
  <c r="D27" i="6" s="1"/>
  <c r="H7" i="4" l="1"/>
  <c r="K7" i="4" s="1"/>
  <c r="I7" i="4"/>
  <c r="H8" i="4"/>
  <c r="K8" i="4" s="1"/>
  <c r="I8" i="4"/>
  <c r="H9" i="4"/>
  <c r="K9" i="4" s="1"/>
  <c r="I9" i="4"/>
  <c r="H10" i="4"/>
  <c r="K10" i="4" s="1"/>
  <c r="I10" i="4"/>
  <c r="H11" i="4"/>
  <c r="K11" i="4" s="1"/>
  <c r="I11" i="4"/>
  <c r="H12" i="4"/>
  <c r="K12" i="4" s="1"/>
  <c r="I12" i="4"/>
  <c r="H13" i="4"/>
  <c r="K13" i="4" s="1"/>
  <c r="I13" i="4"/>
  <c r="H14" i="4"/>
  <c r="K14" i="4" s="1"/>
  <c r="I14" i="4"/>
  <c r="H15" i="4"/>
  <c r="K15" i="4" s="1"/>
  <c r="I15" i="4"/>
  <c r="H16" i="4"/>
  <c r="K16" i="4" s="1"/>
  <c r="I16" i="4"/>
  <c r="H17" i="4"/>
  <c r="K17" i="4" s="1"/>
  <c r="I17" i="4"/>
  <c r="H18" i="4"/>
  <c r="K18" i="4" s="1"/>
  <c r="I18" i="4"/>
  <c r="H19" i="4"/>
  <c r="K19" i="4" s="1"/>
  <c r="I19" i="4"/>
  <c r="H20" i="4"/>
  <c r="K20" i="4" s="1"/>
  <c r="I20" i="4"/>
  <c r="H21" i="4"/>
  <c r="K21" i="4" s="1"/>
  <c r="I21" i="4"/>
  <c r="H22" i="4"/>
  <c r="K22" i="4" s="1"/>
  <c r="I22" i="4"/>
  <c r="H23" i="4"/>
  <c r="K23" i="4" s="1"/>
  <c r="I23" i="4"/>
  <c r="H24" i="4"/>
  <c r="K24" i="4" s="1"/>
  <c r="I24" i="4"/>
  <c r="H25" i="4"/>
  <c r="K25" i="4" s="1"/>
  <c r="I25" i="4"/>
  <c r="H26" i="4"/>
  <c r="K26" i="4" s="1"/>
  <c r="I26" i="4"/>
  <c r="H27" i="4"/>
  <c r="K27" i="4" s="1"/>
  <c r="I27" i="4"/>
  <c r="H28" i="4"/>
  <c r="K28" i="4" s="1"/>
  <c r="I28" i="4"/>
  <c r="H29" i="4"/>
  <c r="K29" i="4" s="1"/>
  <c r="I29" i="4"/>
  <c r="J22" i="4" l="1"/>
  <c r="J20" i="4"/>
  <c r="J12" i="4"/>
  <c r="J28" i="4"/>
  <c r="J26" i="4"/>
  <c r="J24" i="4"/>
  <c r="J18" i="4"/>
  <c r="J16" i="4"/>
  <c r="J10" i="4"/>
  <c r="J8" i="4"/>
  <c r="J14" i="4"/>
  <c r="J29" i="4"/>
  <c r="J27" i="4"/>
  <c r="J25" i="4"/>
  <c r="J23" i="4"/>
  <c r="J21" i="4"/>
  <c r="J19" i="4"/>
  <c r="J17" i="4"/>
  <c r="J15" i="4"/>
  <c r="J13" i="4"/>
  <c r="J11" i="4"/>
  <c r="J9" i="4"/>
  <c r="J7" i="4"/>
  <c r="H6" i="4"/>
  <c r="I6" i="4"/>
  <c r="J6" i="4" l="1"/>
  <c r="J3" i="5"/>
  <c r="K6" i="4" l="1"/>
  <c r="K30" i="4" s="1"/>
</calcChain>
</file>

<file path=xl/sharedStrings.xml><?xml version="1.0" encoding="utf-8"?>
<sst xmlns="http://schemas.openxmlformats.org/spreadsheetml/2006/main" count="68" uniqueCount="47">
  <si>
    <t>Ед.изм.</t>
  </si>
  <si>
    <t>Рыночная стоимость, руб</t>
  </si>
  <si>
    <t>№</t>
  </si>
  <si>
    <t>ИТОГО</t>
  </si>
  <si>
    <t>штука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</si>
  <si>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</si>
  <si>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</si>
  <si>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</si>
  <si>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</si>
  <si>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</si>
  <si>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</si>
  <si>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</si>
  <si>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</si>
  <si>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</si>
  <si>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</si>
  <si>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набор</t>
  </si>
  <si>
    <t>Силовой кабель ВВГ плоский</t>
  </si>
  <si>
    <t>Корпус распределительный 8 модулей</t>
  </si>
  <si>
    <t xml:space="preserve">Таймер электронный программируемый (реле времени) </t>
  </si>
  <si>
    <t xml:space="preserve">Датчик движения для света инфракрасный настенный </t>
  </si>
  <si>
    <t>Контактор модульный двух полюсный</t>
  </si>
  <si>
    <t>Контакторы NCH8-25/20 2НО 230В 25А 230В 2P IP20</t>
  </si>
  <si>
    <t xml:space="preserve">Автомат 2А, тип C, однополюсный 1P, 4,5kA, cо встроенной опломбировкой клемм </t>
  </si>
  <si>
    <t>Выключатель белый 10АХ 1 модуль</t>
  </si>
  <si>
    <t xml:space="preserve">Щипцы для монтажа хомутов усиленные </t>
  </si>
  <si>
    <t xml:space="preserve">Автоматический выключатель, 179614 </t>
  </si>
  <si>
    <t>Холодная сварка 70мл прозрачный</t>
  </si>
  <si>
    <t>Холодная сварка 70мл серый</t>
  </si>
  <si>
    <t>Набор металлических червячных хомутов</t>
  </si>
  <si>
    <t>Дюбель пластиковый</t>
  </si>
  <si>
    <t xml:space="preserve">Распаячная коробка, черная </t>
  </si>
  <si>
    <t>Распаячная коробка, серая</t>
  </si>
  <si>
    <t>Автоматический выключатель, 179698</t>
  </si>
  <si>
    <t>Автоматический выключатель, 179616</t>
  </si>
  <si>
    <t>упаковка</t>
  </si>
  <si>
    <t>Расчет стартовой цены методом сопоставимых рыночных цен (анализа рынка)
на поставку электротоваров</t>
  </si>
  <si>
    <r>
      <t xml:space="preserve">Коэффициент вариации по каждой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307 875 (Триста семь тысяч восемьсот семьдесят пять) рублей 79 копеек</t>
    </r>
    <r>
      <rPr>
        <sz val="12"/>
        <color rgb="FF0D0D0D"/>
        <rFont val="Times New Roman"/>
        <family val="1"/>
        <charset val="204"/>
      </rPr>
      <t>, включает включает в себя: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</si>
  <si>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27.03.2026</t>
  </si>
  <si>
    <t>Источник информации №1: Интернет-магазины</t>
  </si>
  <si>
    <t>Источник информации №2: Интернет-магазины</t>
  </si>
  <si>
    <t>Источник информации №3: Интернет-магазины</t>
  </si>
  <si>
    <t xml:space="preserve">Клещи </t>
  </si>
  <si>
    <t>Лампа светодиодная</t>
  </si>
  <si>
    <t>Розетка штепсельная</t>
  </si>
  <si>
    <t>2-ая наружная розетка штепсельная</t>
  </si>
  <si>
    <t>Наружная розетка штепсельная</t>
  </si>
  <si>
    <t>3-ая наружная розетка штепсельная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</si>
</sst>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_ ;\-#,##0.00\ 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9" fillId="2" borderId="0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43" fontId="0" fillId="0" borderId="0" xfId="0" applyNumberFormat="1"/>
    <xf numFmtId="4" fontId="1" fillId="0" borderId="1" xfId="0" applyNumberFormat="1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65" fontId="12" fillId="0" borderId="1" xfId="1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735"/>
  <sheetViews>
    <sheetView showGridLines="0" tabSelected="1" topLeftCell="A25" zoomScale="85" zoomScaleNormal="85" workbookViewId="0">
      <selection activeCell="A40" sqref="A40:XFD40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3" width="8.7109375" style="1"/>
    <col min="14" max="14" width="10.28515625" style="1" bestFit="1" customWidth="1"/>
    <col min="15" max="16384" width="8.7109375" style="1"/>
  </cols>
  <sheetData>
    <row r="1" spans="1:14" ht="38.25" customHeight="1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6"/>
    </row>
    <row r="2" spans="1:14" s="17" customFormat="1" ht="112.5" customHeight="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24"/>
    </row>
    <row r="3" spans="1:14" ht="40.9" customHeight="1">
      <c r="A3" s="54" t="s">
        <v>2</v>
      </c>
      <c r="B3" s="54" t="s">
        <v>5</v>
      </c>
      <c r="C3" s="54" t="s">
        <v>0</v>
      </c>
      <c r="D3" s="54" t="s">
        <v>6</v>
      </c>
      <c r="E3" s="56" t="s">
        <v>8</v>
      </c>
      <c r="F3" s="56" t="s">
        <v>10</v>
      </c>
      <c r="G3" s="56" t="s">
        <v>11</v>
      </c>
      <c r="H3" s="63" t="s">
        <v>7</v>
      </c>
      <c r="I3" s="55" t="s">
        <v>12</v>
      </c>
      <c r="J3" s="54" t="s">
        <v>9</v>
      </c>
      <c r="K3" s="62" t="s">
        <v>1</v>
      </c>
      <c r="L3" s="6"/>
    </row>
    <row r="4" spans="1:14" ht="15" customHeight="1">
      <c r="A4" s="54"/>
      <c r="B4" s="54"/>
      <c r="C4" s="54"/>
      <c r="D4" s="54"/>
      <c r="E4" s="57"/>
      <c r="F4" s="57"/>
      <c r="G4" s="57"/>
      <c r="H4" s="64"/>
      <c r="I4" s="60"/>
      <c r="J4" s="54"/>
      <c r="K4" s="62"/>
      <c r="L4" s="6"/>
    </row>
    <row r="5" spans="1:14" ht="31.9" customHeight="1" thickBot="1">
      <c r="A5" s="55"/>
      <c r="B5" s="55"/>
      <c r="C5" s="55"/>
      <c r="D5" s="55"/>
      <c r="E5" s="57"/>
      <c r="F5" s="57"/>
      <c r="G5" s="57"/>
      <c r="H5" s="65"/>
      <c r="I5" s="61"/>
      <c r="J5" s="54"/>
      <c r="K5" s="62"/>
      <c r="L5" s="6"/>
    </row>
    <row r="6" spans="1:14" s="45" customFormat="1" ht="16.5" thickBot="1">
      <c r="A6" s="39">
        <v>1</v>
      </c>
      <c r="B6" s="40" t="s">
        <v>16</v>
      </c>
      <c r="C6" s="41" t="s">
        <v>4</v>
      </c>
      <c r="D6" s="42">
        <v>10</v>
      </c>
      <c r="E6" s="32">
        <v>8458</v>
      </c>
      <c r="F6" s="32">
        <v>7486</v>
      </c>
      <c r="G6" s="38">
        <v>7488</v>
      </c>
      <c r="H6" s="22">
        <f>ROUND(AVERAGE(E6:G6),2)</f>
        <v>7810.67</v>
      </c>
      <c r="I6" s="36">
        <f>STDEV(E6:G6)</f>
        <v>560.60800327263735</v>
      </c>
      <c r="J6" s="37">
        <f>I6/H6*100</f>
        <v>7.1774636909847338</v>
      </c>
      <c r="K6" s="43">
        <f>H6*D6</f>
        <v>78106.7</v>
      </c>
      <c r="L6" s="44"/>
      <c r="N6" s="46"/>
    </row>
    <row r="7" spans="1:14" s="45" customFormat="1" ht="32.25" thickBot="1">
      <c r="A7" s="39">
        <v>2</v>
      </c>
      <c r="B7" s="47" t="s">
        <v>17</v>
      </c>
      <c r="C7" s="41" t="s">
        <v>4</v>
      </c>
      <c r="D7" s="42">
        <v>5</v>
      </c>
      <c r="E7" s="32">
        <v>945</v>
      </c>
      <c r="F7" s="32">
        <v>973</v>
      </c>
      <c r="G7" s="38">
        <v>1384</v>
      </c>
      <c r="H7" s="22">
        <f t="shared" ref="H7:H29" si="0">ROUND(AVERAGE(E7:G7),2)</f>
        <v>1100.67</v>
      </c>
      <c r="I7" s="36">
        <f t="shared" ref="I7:I29" si="1">STDEV(E7:G7)</f>
        <v>245.77293043240797</v>
      </c>
      <c r="J7" s="37">
        <f t="shared" ref="J7:J29" si="2">I7/H7*100</f>
        <v>22.329393045364</v>
      </c>
      <c r="K7" s="43">
        <f>H7*D7</f>
        <v>5503.35</v>
      </c>
      <c r="L7" s="44"/>
      <c r="N7" s="46"/>
    </row>
    <row r="8" spans="1:14" s="45" customFormat="1" ht="32.25" thickBot="1">
      <c r="A8" s="39">
        <v>3</v>
      </c>
      <c r="B8" s="47" t="s">
        <v>18</v>
      </c>
      <c r="C8" s="48" t="s">
        <v>4</v>
      </c>
      <c r="D8" s="49">
        <v>10</v>
      </c>
      <c r="E8" s="32">
        <v>690</v>
      </c>
      <c r="F8" s="32">
        <v>811</v>
      </c>
      <c r="G8" s="38">
        <v>590</v>
      </c>
      <c r="H8" s="22">
        <f t="shared" si="0"/>
        <v>697</v>
      </c>
      <c r="I8" s="36">
        <f t="shared" si="1"/>
        <v>110.66616465749593</v>
      </c>
      <c r="J8" s="37">
        <f t="shared" si="2"/>
        <v>15.877498516140017</v>
      </c>
      <c r="K8" s="43">
        <f t="shared" ref="K8:K29" si="3">H8*D8</f>
        <v>6970</v>
      </c>
      <c r="L8" s="44"/>
      <c r="N8" s="46"/>
    </row>
    <row r="9" spans="1:14" s="45" customFormat="1" ht="32.25" thickBot="1">
      <c r="A9" s="39">
        <v>4</v>
      </c>
      <c r="B9" s="47" t="s">
        <v>19</v>
      </c>
      <c r="C9" s="41" t="s">
        <v>4</v>
      </c>
      <c r="D9" s="49">
        <v>20</v>
      </c>
      <c r="E9" s="32">
        <v>917</v>
      </c>
      <c r="F9" s="32">
        <v>906</v>
      </c>
      <c r="G9" s="38">
        <v>900</v>
      </c>
      <c r="H9" s="22">
        <f t="shared" si="0"/>
        <v>907.67</v>
      </c>
      <c r="I9" s="36">
        <f t="shared" si="1"/>
        <v>8.6216781042517088</v>
      </c>
      <c r="J9" s="37">
        <f t="shared" si="2"/>
        <v>0.94986923708525217</v>
      </c>
      <c r="K9" s="43">
        <f t="shared" si="3"/>
        <v>18153.399999999998</v>
      </c>
      <c r="L9" s="44"/>
      <c r="N9" s="46"/>
    </row>
    <row r="10" spans="1:14" s="45" customFormat="1" ht="32.25" customHeight="1" thickBot="1">
      <c r="A10" s="39">
        <v>5</v>
      </c>
      <c r="B10" s="47" t="s">
        <v>20</v>
      </c>
      <c r="C10" s="41" t="s">
        <v>4</v>
      </c>
      <c r="D10" s="49">
        <v>10</v>
      </c>
      <c r="E10" s="32">
        <v>1858</v>
      </c>
      <c r="F10" s="32">
        <v>1470</v>
      </c>
      <c r="G10" s="38">
        <v>2153.23</v>
      </c>
      <c r="H10" s="22">
        <f t="shared" si="0"/>
        <v>1827.08</v>
      </c>
      <c r="I10" s="36">
        <f t="shared" si="1"/>
        <v>342.66309639839284</v>
      </c>
      <c r="J10" s="37">
        <f t="shared" si="2"/>
        <v>18.754684874137578</v>
      </c>
      <c r="K10" s="43">
        <f t="shared" si="3"/>
        <v>18270.8</v>
      </c>
      <c r="L10" s="44"/>
      <c r="N10" s="46"/>
    </row>
    <row r="11" spans="1:14" s="45" customFormat="1" ht="32.25" thickBot="1">
      <c r="A11" s="39">
        <v>6</v>
      </c>
      <c r="B11" s="47" t="s">
        <v>21</v>
      </c>
      <c r="C11" s="41" t="s">
        <v>4</v>
      </c>
      <c r="D11" s="49">
        <v>10</v>
      </c>
      <c r="E11" s="32">
        <v>671</v>
      </c>
      <c r="F11" s="32">
        <v>703</v>
      </c>
      <c r="G11" s="38">
        <v>888</v>
      </c>
      <c r="H11" s="22">
        <f t="shared" si="0"/>
        <v>754</v>
      </c>
      <c r="I11" s="36">
        <f t="shared" si="1"/>
        <v>117.14520903562382</v>
      </c>
      <c r="J11" s="37">
        <f t="shared" si="2"/>
        <v>15.53649987209865</v>
      </c>
      <c r="K11" s="43">
        <f t="shared" si="3"/>
        <v>7540</v>
      </c>
      <c r="L11" s="44"/>
      <c r="N11" s="46"/>
    </row>
    <row r="12" spans="1:14" s="45" customFormat="1" ht="48" thickBot="1">
      <c r="A12" s="39">
        <v>7</v>
      </c>
      <c r="B12" s="47" t="s">
        <v>22</v>
      </c>
      <c r="C12" s="41" t="s">
        <v>4</v>
      </c>
      <c r="D12" s="49">
        <v>10</v>
      </c>
      <c r="E12" s="32">
        <v>251</v>
      </c>
      <c r="F12" s="32">
        <v>193</v>
      </c>
      <c r="G12" s="38">
        <v>273</v>
      </c>
      <c r="H12" s="22">
        <f t="shared" si="0"/>
        <v>239</v>
      </c>
      <c r="I12" s="36">
        <f t="shared" si="1"/>
        <v>41.32795663954365</v>
      </c>
      <c r="J12" s="37">
        <f t="shared" si="2"/>
        <v>17.292032066754665</v>
      </c>
      <c r="K12" s="43">
        <f t="shared" si="3"/>
        <v>2390</v>
      </c>
      <c r="L12" s="44"/>
      <c r="N12" s="46"/>
    </row>
    <row r="13" spans="1:14" s="45" customFormat="1" ht="16.5" thickBot="1">
      <c r="A13" s="39">
        <v>8</v>
      </c>
      <c r="B13" s="47" t="s">
        <v>23</v>
      </c>
      <c r="C13" s="48" t="s">
        <v>4</v>
      </c>
      <c r="D13" s="49">
        <v>6</v>
      </c>
      <c r="E13" s="32">
        <v>611</v>
      </c>
      <c r="F13" s="32">
        <v>620</v>
      </c>
      <c r="G13" s="38">
        <v>354</v>
      </c>
      <c r="H13" s="22">
        <f t="shared" si="0"/>
        <v>528.33000000000004</v>
      </c>
      <c r="I13" s="36">
        <f t="shared" si="1"/>
        <v>151.04414365785027</v>
      </c>
      <c r="J13" s="37">
        <f t="shared" si="2"/>
        <v>28.588977278945027</v>
      </c>
      <c r="K13" s="43">
        <f t="shared" si="3"/>
        <v>3169.9800000000005</v>
      </c>
      <c r="L13" s="44"/>
      <c r="N13" s="46"/>
    </row>
    <row r="14" spans="1:14" s="45" customFormat="1" ht="32.25" thickBot="1">
      <c r="A14" s="39">
        <v>9</v>
      </c>
      <c r="B14" s="47" t="s">
        <v>24</v>
      </c>
      <c r="C14" s="41" t="s">
        <v>4</v>
      </c>
      <c r="D14" s="49">
        <v>1</v>
      </c>
      <c r="E14" s="32">
        <v>1072</v>
      </c>
      <c r="F14" s="32">
        <v>1214</v>
      </c>
      <c r="G14" s="38">
        <v>1210</v>
      </c>
      <c r="H14" s="22">
        <f t="shared" si="0"/>
        <v>1165.33</v>
      </c>
      <c r="I14" s="36">
        <f t="shared" si="1"/>
        <v>80.853777483388697</v>
      </c>
      <c r="J14" s="37">
        <f t="shared" si="2"/>
        <v>6.9382730628567622</v>
      </c>
      <c r="K14" s="43">
        <f t="shared" si="3"/>
        <v>1165.33</v>
      </c>
      <c r="L14" s="44"/>
      <c r="N14" s="46"/>
    </row>
    <row r="15" spans="1:14" s="45" customFormat="1" ht="32.25" thickBot="1">
      <c r="A15" s="39">
        <v>10</v>
      </c>
      <c r="B15" s="47" t="s">
        <v>25</v>
      </c>
      <c r="C15" s="41" t="s">
        <v>4</v>
      </c>
      <c r="D15" s="49">
        <v>30</v>
      </c>
      <c r="E15" s="32">
        <v>800</v>
      </c>
      <c r="F15" s="32">
        <v>502</v>
      </c>
      <c r="G15" s="38">
        <v>841</v>
      </c>
      <c r="H15" s="22">
        <f t="shared" si="0"/>
        <v>714.33</v>
      </c>
      <c r="I15" s="36">
        <f t="shared" si="1"/>
        <v>185.02522350569765</v>
      </c>
      <c r="J15" s="37">
        <f t="shared" si="2"/>
        <v>25.901925371424639</v>
      </c>
      <c r="K15" s="43">
        <f t="shared" si="3"/>
        <v>21429.9</v>
      </c>
      <c r="L15" s="44"/>
      <c r="N15" s="46"/>
    </row>
    <row r="16" spans="1:14" s="45" customFormat="1" ht="16.5" thickBot="1">
      <c r="A16" s="39">
        <v>11</v>
      </c>
      <c r="B16" s="47" t="s">
        <v>26</v>
      </c>
      <c r="C16" s="41" t="s">
        <v>4</v>
      </c>
      <c r="D16" s="49">
        <v>1</v>
      </c>
      <c r="E16" s="32">
        <v>1023</v>
      </c>
      <c r="F16" s="32">
        <v>830</v>
      </c>
      <c r="G16" s="38">
        <v>879</v>
      </c>
      <c r="H16" s="22">
        <f t="shared" si="0"/>
        <v>910.67</v>
      </c>
      <c r="I16" s="36">
        <f t="shared" si="1"/>
        <v>100.32115097691678</v>
      </c>
      <c r="J16" s="37">
        <f t="shared" si="2"/>
        <v>11.016191482855128</v>
      </c>
      <c r="K16" s="43">
        <f t="shared" si="3"/>
        <v>910.67</v>
      </c>
      <c r="L16" s="44"/>
      <c r="N16" s="46"/>
    </row>
    <row r="17" spans="1:14" s="45" customFormat="1" ht="16.5" thickBot="1">
      <c r="A17" s="39">
        <v>12</v>
      </c>
      <c r="B17" s="47" t="s">
        <v>27</v>
      </c>
      <c r="C17" s="48" t="s">
        <v>4</v>
      </c>
      <c r="D17" s="49">
        <v>1</v>
      </c>
      <c r="E17" s="32">
        <v>1023</v>
      </c>
      <c r="F17" s="32">
        <v>830</v>
      </c>
      <c r="G17" s="38">
        <v>929</v>
      </c>
      <c r="H17" s="22">
        <f t="shared" si="0"/>
        <v>927.33</v>
      </c>
      <c r="I17" s="36">
        <f t="shared" si="1"/>
        <v>96.510793869563287</v>
      </c>
      <c r="J17" s="37">
        <f t="shared" si="2"/>
        <v>10.407383980844283</v>
      </c>
      <c r="K17" s="43">
        <f t="shared" si="3"/>
        <v>927.33</v>
      </c>
      <c r="L17" s="44"/>
      <c r="N17" s="46"/>
    </row>
    <row r="18" spans="1:14" s="45" customFormat="1" ht="32.25" thickBot="1">
      <c r="A18" s="39">
        <v>13</v>
      </c>
      <c r="B18" s="47" t="s">
        <v>28</v>
      </c>
      <c r="C18" s="48" t="s">
        <v>15</v>
      </c>
      <c r="D18" s="49">
        <v>2</v>
      </c>
      <c r="E18" s="32">
        <v>1133</v>
      </c>
      <c r="F18" s="32">
        <v>646</v>
      </c>
      <c r="G18" s="38">
        <v>813</v>
      </c>
      <c r="H18" s="22">
        <f t="shared" si="0"/>
        <v>864</v>
      </c>
      <c r="I18" s="36">
        <f t="shared" si="1"/>
        <v>247.47323087558379</v>
      </c>
      <c r="J18" s="37">
        <f t="shared" si="2"/>
        <v>28.642735055044422</v>
      </c>
      <c r="K18" s="43">
        <f t="shared" si="3"/>
        <v>1728</v>
      </c>
      <c r="L18" s="44"/>
      <c r="N18" s="46"/>
    </row>
    <row r="19" spans="1:14" s="45" customFormat="1" ht="16.5" thickBot="1">
      <c r="A19" s="39">
        <v>14</v>
      </c>
      <c r="B19" s="47" t="s">
        <v>41</v>
      </c>
      <c r="C19" s="41" t="s">
        <v>4</v>
      </c>
      <c r="D19" s="49">
        <v>1</v>
      </c>
      <c r="E19" s="32">
        <v>593</v>
      </c>
      <c r="F19" s="32">
        <v>603</v>
      </c>
      <c r="G19" s="38">
        <v>785</v>
      </c>
      <c r="H19" s="22">
        <f t="shared" si="0"/>
        <v>660.33</v>
      </c>
      <c r="I19" s="36">
        <f t="shared" si="1"/>
        <v>108.08021712290076</v>
      </c>
      <c r="J19" s="37">
        <f t="shared" si="2"/>
        <v>16.367606669831865</v>
      </c>
      <c r="K19" s="43">
        <f t="shared" si="3"/>
        <v>660.33</v>
      </c>
      <c r="L19" s="44"/>
      <c r="N19" s="46"/>
    </row>
    <row r="20" spans="1:14" s="45" customFormat="1" ht="16.5" thickBot="1">
      <c r="A20" s="39">
        <v>15</v>
      </c>
      <c r="B20" s="47" t="s">
        <v>42</v>
      </c>
      <c r="C20" s="41" t="s">
        <v>34</v>
      </c>
      <c r="D20" s="49">
        <v>10</v>
      </c>
      <c r="E20" s="32">
        <v>2179</v>
      </c>
      <c r="F20" s="32">
        <v>1572.63</v>
      </c>
      <c r="G20" s="38">
        <v>2300</v>
      </c>
      <c r="H20" s="22">
        <f t="shared" si="0"/>
        <v>2017.21</v>
      </c>
      <c r="I20" s="36">
        <f t="shared" si="1"/>
        <v>389.74194321371169</v>
      </c>
      <c r="J20" s="37">
        <f t="shared" si="2"/>
        <v>19.320841321117367</v>
      </c>
      <c r="K20" s="43">
        <f t="shared" si="3"/>
        <v>20172.099999999999</v>
      </c>
      <c r="L20" s="44"/>
      <c r="N20" s="46"/>
    </row>
    <row r="21" spans="1:14" s="45" customFormat="1" ht="16.5" thickBot="1">
      <c r="A21" s="39">
        <v>16</v>
      </c>
      <c r="B21" s="47" t="s">
        <v>29</v>
      </c>
      <c r="C21" s="41" t="s">
        <v>34</v>
      </c>
      <c r="D21" s="49">
        <v>3</v>
      </c>
      <c r="E21" s="32">
        <v>950</v>
      </c>
      <c r="F21" s="32">
        <v>1490</v>
      </c>
      <c r="G21" s="38">
        <v>1253</v>
      </c>
      <c r="H21" s="22">
        <f t="shared" si="0"/>
        <v>1231</v>
      </c>
      <c r="I21" s="36">
        <f t="shared" si="1"/>
        <v>270.67138747935661</v>
      </c>
      <c r="J21" s="37">
        <f t="shared" si="2"/>
        <v>21.987927496292169</v>
      </c>
      <c r="K21" s="43">
        <f t="shared" si="3"/>
        <v>3693</v>
      </c>
      <c r="L21" s="44"/>
      <c r="N21" s="46"/>
    </row>
    <row r="22" spans="1:14" s="45" customFormat="1" ht="16.5" thickBot="1">
      <c r="A22" s="39">
        <v>17</v>
      </c>
      <c r="B22" s="47" t="s">
        <v>43</v>
      </c>
      <c r="C22" s="41" t="s">
        <v>4</v>
      </c>
      <c r="D22" s="49">
        <v>30</v>
      </c>
      <c r="E22" s="32">
        <v>666</v>
      </c>
      <c r="F22" s="32">
        <v>971</v>
      </c>
      <c r="G22" s="38">
        <v>666</v>
      </c>
      <c r="H22" s="22">
        <f t="shared" si="0"/>
        <v>767.67</v>
      </c>
      <c r="I22" s="36">
        <f t="shared" si="1"/>
        <v>176.09183210283598</v>
      </c>
      <c r="J22" s="37">
        <f t="shared" si="2"/>
        <v>22.938480349998827</v>
      </c>
      <c r="K22" s="43">
        <f t="shared" si="3"/>
        <v>23030.1</v>
      </c>
      <c r="L22" s="44"/>
      <c r="N22" s="46"/>
    </row>
    <row r="23" spans="1:14" s="45" customFormat="1" ht="16.5" thickBot="1">
      <c r="A23" s="39">
        <v>18</v>
      </c>
      <c r="B23" s="47" t="s">
        <v>30</v>
      </c>
      <c r="C23" s="41" t="s">
        <v>4</v>
      </c>
      <c r="D23" s="49">
        <v>30</v>
      </c>
      <c r="E23" s="32">
        <v>183</v>
      </c>
      <c r="F23" s="32">
        <v>142</v>
      </c>
      <c r="G23" s="38">
        <v>200</v>
      </c>
      <c r="H23" s="22">
        <f t="shared" si="0"/>
        <v>175</v>
      </c>
      <c r="I23" s="36">
        <f t="shared" si="1"/>
        <v>29.816103031751148</v>
      </c>
      <c r="J23" s="37">
        <f t="shared" si="2"/>
        <v>17.037773161000654</v>
      </c>
      <c r="K23" s="43">
        <f t="shared" si="3"/>
        <v>5250</v>
      </c>
      <c r="L23" s="44"/>
      <c r="N23" s="46"/>
    </row>
    <row r="24" spans="1:14" s="45" customFormat="1" ht="16.5" thickBot="1">
      <c r="A24" s="39">
        <v>19</v>
      </c>
      <c r="B24" s="47" t="s">
        <v>44</v>
      </c>
      <c r="C24" s="41" t="s">
        <v>4</v>
      </c>
      <c r="D24" s="49">
        <v>30</v>
      </c>
      <c r="E24" s="32">
        <v>332</v>
      </c>
      <c r="F24" s="32">
        <v>328</v>
      </c>
      <c r="G24" s="38">
        <v>379</v>
      </c>
      <c r="H24" s="22">
        <f t="shared" si="0"/>
        <v>346.33</v>
      </c>
      <c r="I24" s="36">
        <f t="shared" si="1"/>
        <v>28.360771028541048</v>
      </c>
      <c r="J24" s="37">
        <f t="shared" si="2"/>
        <v>8.1889443676669789</v>
      </c>
      <c r="K24" s="43">
        <f t="shared" si="3"/>
        <v>10389.9</v>
      </c>
      <c r="L24" s="44"/>
      <c r="N24" s="46"/>
    </row>
    <row r="25" spans="1:14" s="45" customFormat="1" ht="16.5" thickBot="1">
      <c r="A25" s="39">
        <v>20</v>
      </c>
      <c r="B25" s="47" t="s">
        <v>45</v>
      </c>
      <c r="C25" s="41" t="s">
        <v>4</v>
      </c>
      <c r="D25" s="49">
        <v>30</v>
      </c>
      <c r="E25" s="32">
        <v>268</v>
      </c>
      <c r="F25" s="32">
        <v>268</v>
      </c>
      <c r="G25" s="38">
        <v>250</v>
      </c>
      <c r="H25" s="22">
        <f t="shared" si="0"/>
        <v>262</v>
      </c>
      <c r="I25" s="36">
        <f t="shared" si="1"/>
        <v>10.392304845413264</v>
      </c>
      <c r="J25" s="37">
        <f t="shared" si="2"/>
        <v>3.9665285669516277</v>
      </c>
      <c r="K25" s="43">
        <f t="shared" si="3"/>
        <v>7860</v>
      </c>
      <c r="L25" s="44"/>
      <c r="N25" s="46"/>
    </row>
    <row r="26" spans="1:14" s="45" customFormat="1" ht="30.75" customHeight="1" thickBot="1">
      <c r="A26" s="39">
        <v>21</v>
      </c>
      <c r="B26" s="47" t="s">
        <v>46</v>
      </c>
      <c r="C26" s="41" t="s">
        <v>4</v>
      </c>
      <c r="D26" s="49">
        <v>30</v>
      </c>
      <c r="E26" s="32">
        <v>636</v>
      </c>
      <c r="F26" s="32">
        <v>593</v>
      </c>
      <c r="G26" s="38">
        <v>473</v>
      </c>
      <c r="H26" s="22">
        <f t="shared" si="0"/>
        <v>567.33000000000004</v>
      </c>
      <c r="I26" s="36">
        <f t="shared" si="1"/>
        <v>84.476821278580985</v>
      </c>
      <c r="J26" s="37">
        <f t="shared" si="2"/>
        <v>14.890243998833302</v>
      </c>
      <c r="K26" s="43">
        <f t="shared" si="3"/>
        <v>17019.900000000001</v>
      </c>
      <c r="L26" s="44"/>
      <c r="N26" s="46"/>
    </row>
    <row r="27" spans="1:14" s="45" customFormat="1" ht="16.5" thickBot="1">
      <c r="A27" s="39">
        <v>22</v>
      </c>
      <c r="B27" s="47" t="s">
        <v>31</v>
      </c>
      <c r="C27" s="41" t="s">
        <v>4</v>
      </c>
      <c r="D27" s="49">
        <v>30</v>
      </c>
      <c r="E27" s="32">
        <v>188</v>
      </c>
      <c r="F27" s="32">
        <v>205</v>
      </c>
      <c r="G27" s="38">
        <v>126</v>
      </c>
      <c r="H27" s="22">
        <f t="shared" si="0"/>
        <v>173</v>
      </c>
      <c r="I27" s="36">
        <f t="shared" si="1"/>
        <v>41.581245772583578</v>
      </c>
      <c r="J27" s="37">
        <f t="shared" si="2"/>
        <v>24.035402180684148</v>
      </c>
      <c r="K27" s="43">
        <f t="shared" si="3"/>
        <v>5190</v>
      </c>
      <c r="L27" s="44"/>
      <c r="N27" s="46"/>
    </row>
    <row r="28" spans="1:14" s="45" customFormat="1" ht="32.25" thickBot="1">
      <c r="A28" s="39">
        <v>23</v>
      </c>
      <c r="B28" s="47" t="s">
        <v>32</v>
      </c>
      <c r="C28" s="41" t="s">
        <v>4</v>
      </c>
      <c r="D28" s="49">
        <v>15</v>
      </c>
      <c r="E28" s="32">
        <v>1833</v>
      </c>
      <c r="F28" s="32">
        <v>2340</v>
      </c>
      <c r="G28" s="38">
        <v>1860</v>
      </c>
      <c r="H28" s="22">
        <f t="shared" si="0"/>
        <v>2011</v>
      </c>
      <c r="I28" s="36">
        <f t="shared" si="1"/>
        <v>285.24200251716087</v>
      </c>
      <c r="J28" s="37">
        <f t="shared" si="2"/>
        <v>14.184087643817051</v>
      </c>
      <c r="K28" s="43">
        <f t="shared" si="3"/>
        <v>30165</v>
      </c>
      <c r="L28" s="44"/>
      <c r="N28" s="46"/>
    </row>
    <row r="29" spans="1:14" ht="32.25" thickBot="1">
      <c r="A29" s="19">
        <v>24</v>
      </c>
      <c r="B29" s="29" t="s">
        <v>33</v>
      </c>
      <c r="C29" s="20" t="s">
        <v>4</v>
      </c>
      <c r="D29" s="30">
        <v>30</v>
      </c>
      <c r="E29" s="32">
        <v>559</v>
      </c>
      <c r="F29" s="32">
        <v>767</v>
      </c>
      <c r="G29" s="38">
        <v>492</v>
      </c>
      <c r="H29" s="22">
        <f t="shared" si="0"/>
        <v>606</v>
      </c>
      <c r="I29" s="36">
        <f t="shared" si="1"/>
        <v>143.3980474065111</v>
      </c>
      <c r="J29" s="37">
        <f t="shared" si="2"/>
        <v>23.66304412648698</v>
      </c>
      <c r="K29" s="25">
        <f t="shared" si="3"/>
        <v>18180</v>
      </c>
      <c r="L29" s="6"/>
      <c r="N29" s="35"/>
    </row>
    <row r="30" spans="1:14" ht="15" customHeight="1">
      <c r="A30" s="53" t="s">
        <v>3</v>
      </c>
      <c r="B30" s="53"/>
      <c r="C30" s="53"/>
      <c r="D30" s="53"/>
      <c r="E30" s="53"/>
      <c r="F30" s="53"/>
      <c r="G30" s="53"/>
      <c r="H30" s="53"/>
      <c r="I30" s="53"/>
      <c r="J30" s="53"/>
      <c r="K30" s="23">
        <f>SUM(K6:K29)</f>
        <v>307875.78999999998</v>
      </c>
      <c r="L30" s="6"/>
      <c r="N30" s="35"/>
    </row>
    <row r="31" spans="1:14" ht="15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23"/>
      <c r="L31" s="6"/>
    </row>
    <row r="32" spans="1:14" ht="15.75">
      <c r="A32" s="7"/>
      <c r="B32" s="15"/>
      <c r="C32" s="7"/>
      <c r="D32" s="7"/>
      <c r="E32" s="7"/>
      <c r="F32" s="7"/>
      <c r="G32" s="7"/>
      <c r="H32" s="7"/>
      <c r="I32" s="11"/>
      <c r="J32" s="12"/>
      <c r="K32" s="12"/>
      <c r="L32" s="6"/>
    </row>
    <row r="33" spans="1:12" ht="68.25" customHeight="1">
      <c r="A33" s="52" t="s">
        <v>36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6"/>
    </row>
    <row r="34" spans="1:12" ht="43.5" customHeight="1">
      <c r="A34" s="66" t="s">
        <v>37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"/>
    </row>
    <row r="35" spans="1:12" ht="18.75">
      <c r="A35" s="26" t="s">
        <v>14</v>
      </c>
      <c r="B35" s="15"/>
      <c r="C35" s="8"/>
      <c r="D35" s="8"/>
      <c r="E35" s="9"/>
      <c r="F35" s="9"/>
      <c r="G35" s="9"/>
      <c r="H35" s="9"/>
      <c r="I35" s="10"/>
      <c r="J35" s="10"/>
      <c r="K35" s="10"/>
      <c r="L35" s="6"/>
    </row>
    <row r="36" spans="1:12" ht="15.75">
      <c r="A36" s="26" t="s">
        <v>38</v>
      </c>
      <c r="B36" s="26"/>
      <c r="C36" s="8"/>
      <c r="D36" s="8"/>
      <c r="E36" s="9"/>
      <c r="F36" s="9"/>
      <c r="G36" s="9"/>
      <c r="H36" s="9"/>
      <c r="I36" s="11"/>
      <c r="J36" s="12"/>
      <c r="K36" s="12"/>
      <c r="L36" s="6"/>
    </row>
    <row r="37" spans="1:12" ht="15.75">
      <c r="A37" s="26" t="s">
        <v>39</v>
      </c>
      <c r="B37" s="26"/>
      <c r="C37" s="7"/>
      <c r="D37" s="7"/>
      <c r="E37" s="14"/>
      <c r="F37" s="14"/>
      <c r="G37" s="14"/>
      <c r="H37" s="14"/>
      <c r="I37" s="27"/>
      <c r="J37" s="27"/>
      <c r="K37" s="12"/>
      <c r="L37" s="6"/>
    </row>
    <row r="38" spans="1:12" ht="15.75">
      <c r="A38" s="26" t="s">
        <v>40</v>
      </c>
      <c r="B38" s="26"/>
      <c r="C38" s="7"/>
      <c r="D38" s="7"/>
      <c r="E38" s="14"/>
      <c r="F38" s="8"/>
      <c r="G38" s="14"/>
      <c r="H38" s="14"/>
      <c r="I38" s="27"/>
      <c r="J38" s="27"/>
      <c r="K38" s="12"/>
      <c r="L38" s="6"/>
    </row>
    <row r="39" spans="1:12" ht="15.75">
      <c r="A39" s="7"/>
      <c r="B39" s="15"/>
      <c r="C39" s="7"/>
      <c r="D39" s="7"/>
      <c r="E39" s="14"/>
      <c r="F39" s="8"/>
      <c r="G39" s="14"/>
      <c r="H39" s="14"/>
      <c r="I39" s="27"/>
      <c r="J39" s="27"/>
      <c r="K39" s="12"/>
      <c r="L39" s="6"/>
    </row>
    <row r="40" spans="1:12" ht="15.75">
      <c r="A40" s="7"/>
      <c r="B40" s="13"/>
      <c r="C40" s="8"/>
      <c r="D40" s="18"/>
      <c r="E40" s="18"/>
      <c r="F40" s="58"/>
      <c r="G40" s="58"/>
      <c r="H40" s="58"/>
      <c r="I40" s="59"/>
      <c r="J40" s="59"/>
      <c r="K40" s="12"/>
      <c r="L40" s="6"/>
    </row>
    <row r="41" spans="1:12">
      <c r="I41" s="4"/>
    </row>
    <row r="42" spans="1:12">
      <c r="I42" s="4"/>
    </row>
    <row r="43" spans="1:12">
      <c r="I43" s="4"/>
    </row>
    <row r="44" spans="1:12">
      <c r="I44" s="4"/>
    </row>
    <row r="45" spans="1:12">
      <c r="I45" s="4"/>
    </row>
    <row r="46" spans="1:12">
      <c r="I46" s="4"/>
    </row>
    <row r="47" spans="1:12">
      <c r="I47" s="4"/>
    </row>
    <row r="48" spans="1:12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  <row r="11720" spans="9:9">
      <c r="I11720" s="4"/>
    </row>
    <row r="11721" spans="9:9">
      <c r="I11721" s="4"/>
    </row>
    <row r="11722" spans="9:9">
      <c r="I11722" s="4"/>
    </row>
    <row r="11723" spans="9:9">
      <c r="I11723" s="4"/>
    </row>
    <row r="11724" spans="9:9">
      <c r="I11724" s="4"/>
    </row>
    <row r="11725" spans="9:9">
      <c r="I11725" s="4"/>
    </row>
    <row r="11726" spans="9:9">
      <c r="I11726" s="4"/>
    </row>
    <row r="11727" spans="9:9">
      <c r="I11727" s="4"/>
    </row>
    <row r="11728" spans="9:9">
      <c r="I11728" s="4"/>
    </row>
    <row r="11729" spans="9:9">
      <c r="I11729" s="4"/>
    </row>
    <row r="11730" spans="9:9">
      <c r="I11730" s="4"/>
    </row>
    <row r="11731" spans="9:9">
      <c r="I11731" s="4"/>
    </row>
    <row r="11732" spans="9:9">
      <c r="I11732" s="4"/>
    </row>
    <row r="11733" spans="9:9">
      <c r="I11733" s="4"/>
    </row>
    <row r="11734" spans="9:9">
      <c r="I11734" s="4"/>
    </row>
    <row r="11735" spans="9:9">
      <c r="I11735" s="4"/>
    </row>
  </sheetData>
  <mergeCells count="18">
    <mergeCell ref="F40:H40"/>
    <mergeCell ref="I40:J40"/>
    <mergeCell ref="I3:I5"/>
    <mergeCell ref="J3:J5"/>
    <mergeCell ref="K3:K5"/>
    <mergeCell ref="H3:H5"/>
    <mergeCell ref="F3:F5"/>
    <mergeCell ref="G3:G5"/>
    <mergeCell ref="A34:K34"/>
    <mergeCell ref="A2:K2"/>
    <mergeCell ref="A1:K1"/>
    <mergeCell ref="A33:K33"/>
    <mergeCell ref="A30:J30"/>
    <mergeCell ref="C3:C5"/>
    <mergeCell ref="E3:E5"/>
    <mergeCell ref="A3:A5"/>
    <mergeCell ref="B3:B5"/>
    <mergeCell ref="D3:D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7"/>
  <sheetViews>
    <sheetView workbookViewId="0">
      <selection activeCell="D2" sqref="D2:D27"/>
    </sheetView>
  </sheetViews>
  <sheetFormatPr defaultRowHeight="15"/>
  <cols>
    <col min="3" max="3" width="18.42578125" customWidth="1"/>
    <col min="4" max="4" width="18.140625" customWidth="1"/>
  </cols>
  <sheetData>
    <row r="1" spans="2:4" ht="15.75" thickBot="1"/>
    <row r="2" spans="2:4" ht="16.5" thickBot="1">
      <c r="B2" s="21">
        <v>26</v>
      </c>
      <c r="C2" s="32">
        <v>1452.9</v>
      </c>
      <c r="D2" s="34">
        <f>B2*C2</f>
        <v>37775.4</v>
      </c>
    </row>
    <row r="3" spans="2:4" ht="16.5" thickBot="1">
      <c r="B3" s="21">
        <v>4</v>
      </c>
      <c r="C3" s="16">
        <v>2602.6</v>
      </c>
      <c r="D3" s="34">
        <f t="shared" ref="D3:D26" si="0">B3*C3</f>
        <v>10410.4</v>
      </c>
    </row>
    <row r="4" spans="2:4" ht="16.5" thickBot="1">
      <c r="B4" s="30">
        <v>4</v>
      </c>
      <c r="C4" s="16">
        <v>1978.4</v>
      </c>
      <c r="D4" s="34">
        <f t="shared" si="0"/>
        <v>7913.6</v>
      </c>
    </row>
    <row r="5" spans="2:4" ht="16.5" thickBot="1">
      <c r="B5" s="30">
        <v>5</v>
      </c>
      <c r="C5" s="16">
        <v>502.3</v>
      </c>
      <c r="D5" s="34">
        <f t="shared" si="0"/>
        <v>2511.5</v>
      </c>
    </row>
    <row r="6" spans="2:4" ht="16.5" thickBot="1">
      <c r="B6" s="30">
        <v>10</v>
      </c>
      <c r="C6" s="16">
        <v>174</v>
      </c>
      <c r="D6" s="34">
        <f t="shared" si="0"/>
        <v>1740</v>
      </c>
    </row>
    <row r="7" spans="2:4" ht="16.5" thickBot="1">
      <c r="B7" s="30">
        <v>10</v>
      </c>
      <c r="C7" s="16">
        <v>2123.6999999999998</v>
      </c>
      <c r="D7" s="34">
        <f t="shared" si="0"/>
        <v>21237</v>
      </c>
    </row>
    <row r="8" spans="2:4" ht="16.5" thickBot="1">
      <c r="B8" s="30">
        <v>10</v>
      </c>
      <c r="C8" s="16">
        <v>355.2</v>
      </c>
      <c r="D8" s="34">
        <f t="shared" si="0"/>
        <v>3552</v>
      </c>
    </row>
    <row r="9" spans="2:4" ht="16.5" thickBot="1">
      <c r="B9" s="30">
        <v>10</v>
      </c>
      <c r="C9" s="16">
        <v>303.2</v>
      </c>
      <c r="D9" s="34">
        <f t="shared" si="0"/>
        <v>3032</v>
      </c>
    </row>
    <row r="10" spans="2:4" ht="16.5" thickBot="1">
      <c r="B10" s="30">
        <v>10</v>
      </c>
      <c r="C10" s="16">
        <v>445.3</v>
      </c>
      <c r="D10" s="34">
        <f t="shared" si="0"/>
        <v>4453</v>
      </c>
    </row>
    <row r="11" spans="2:4" ht="16.5" thickBot="1">
      <c r="B11" s="30">
        <v>10</v>
      </c>
      <c r="C11" s="16">
        <v>382.1</v>
      </c>
      <c r="D11" s="34">
        <f t="shared" si="0"/>
        <v>3821</v>
      </c>
    </row>
    <row r="12" spans="2:4" ht="16.5" thickBot="1">
      <c r="B12" s="30">
        <v>10</v>
      </c>
      <c r="C12" s="16">
        <v>441.3</v>
      </c>
      <c r="D12" s="34">
        <f t="shared" si="0"/>
        <v>4413</v>
      </c>
    </row>
    <row r="13" spans="2:4" ht="16.5" thickBot="1">
      <c r="B13" s="30">
        <v>1</v>
      </c>
      <c r="C13" s="16">
        <v>762.3</v>
      </c>
      <c r="D13" s="34">
        <f t="shared" si="0"/>
        <v>762.3</v>
      </c>
    </row>
    <row r="14" spans="2:4" ht="16.5" thickBot="1">
      <c r="B14" s="30">
        <v>1</v>
      </c>
      <c r="C14" s="16">
        <v>554</v>
      </c>
      <c r="D14" s="34">
        <f t="shared" si="0"/>
        <v>554</v>
      </c>
    </row>
    <row r="15" spans="2:4" ht="16.5" thickBot="1">
      <c r="B15" s="30">
        <v>2</v>
      </c>
      <c r="C15" s="16">
        <v>536.29999999999995</v>
      </c>
      <c r="D15" s="34">
        <f t="shared" si="0"/>
        <v>1072.5999999999999</v>
      </c>
    </row>
    <row r="16" spans="2:4" ht="16.5" thickBot="1">
      <c r="B16" s="30">
        <v>2</v>
      </c>
      <c r="C16" s="16">
        <v>561.4</v>
      </c>
      <c r="D16" s="34">
        <f t="shared" si="0"/>
        <v>1122.8</v>
      </c>
    </row>
    <row r="17" spans="2:4" ht="16.5" thickBot="1">
      <c r="B17" s="30">
        <v>1</v>
      </c>
      <c r="C17" s="16">
        <v>880.7</v>
      </c>
      <c r="D17" s="34">
        <f t="shared" si="0"/>
        <v>880.7</v>
      </c>
    </row>
    <row r="18" spans="2:4" ht="16.5" thickBot="1">
      <c r="B18" s="30">
        <v>1</v>
      </c>
      <c r="C18" s="16">
        <v>1056.5</v>
      </c>
      <c r="D18" s="34">
        <f t="shared" si="0"/>
        <v>1056.5</v>
      </c>
    </row>
    <row r="19" spans="2:4" ht="16.5" thickBot="1">
      <c r="B19" s="30">
        <v>8</v>
      </c>
      <c r="C19" s="16">
        <v>3585.5</v>
      </c>
      <c r="D19" s="34">
        <f t="shared" si="0"/>
        <v>28684</v>
      </c>
    </row>
    <row r="20" spans="2:4" ht="16.5" thickBot="1">
      <c r="B20" s="30">
        <v>1</v>
      </c>
      <c r="C20" s="16">
        <v>10113.6</v>
      </c>
      <c r="D20" s="34">
        <f t="shared" si="0"/>
        <v>10113.6</v>
      </c>
    </row>
    <row r="21" spans="2:4" ht="16.5" thickBot="1">
      <c r="B21" s="30">
        <v>2</v>
      </c>
      <c r="C21" s="16">
        <v>931</v>
      </c>
      <c r="D21" s="34">
        <f t="shared" si="0"/>
        <v>1862</v>
      </c>
    </row>
    <row r="22" spans="2:4" ht="16.5" thickBot="1">
      <c r="B22" s="30">
        <v>2</v>
      </c>
      <c r="C22" s="16">
        <v>1232.3</v>
      </c>
      <c r="D22" s="34">
        <f t="shared" si="0"/>
        <v>2464.6</v>
      </c>
    </row>
    <row r="23" spans="2:4" ht="16.5" thickBot="1">
      <c r="B23" s="30">
        <v>5</v>
      </c>
      <c r="C23" s="16">
        <v>383.9</v>
      </c>
      <c r="D23" s="34">
        <f t="shared" si="0"/>
        <v>1919.5</v>
      </c>
    </row>
    <row r="24" spans="2:4" ht="16.5" thickBot="1">
      <c r="B24" s="30">
        <v>10</v>
      </c>
      <c r="C24" s="16">
        <v>109.6</v>
      </c>
      <c r="D24" s="34">
        <f t="shared" si="0"/>
        <v>1096</v>
      </c>
    </row>
    <row r="25" spans="2:4" ht="16.5" thickBot="1">
      <c r="B25" s="30">
        <v>10</v>
      </c>
      <c r="C25" s="16">
        <v>88</v>
      </c>
      <c r="D25" s="34">
        <f t="shared" si="0"/>
        <v>880</v>
      </c>
    </row>
    <row r="26" spans="2:4" ht="15.75">
      <c r="B26" s="28">
        <v>1</v>
      </c>
      <c r="C26" s="16">
        <v>4111</v>
      </c>
      <c r="D26" s="34">
        <f t="shared" si="0"/>
        <v>4111</v>
      </c>
    </row>
    <row r="27" spans="2:4">
      <c r="C27" s="33"/>
      <c r="D27" s="34">
        <f>SUM(D2:D26)</f>
        <v>157438.5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2:J4"/>
  <sheetViews>
    <sheetView zoomScale="160" zoomScaleNormal="160" workbookViewId="0">
      <selection activeCell="H5" sqref="H5"/>
    </sheetView>
  </sheetViews>
  <sheetFormatPr defaultRowHeight="15"/>
  <sheetData>
    <row r="2" spans="8:10">
      <c r="H2">
        <v>538689.64</v>
      </c>
    </row>
    <row r="3" spans="8:10">
      <c r="H3">
        <v>570429.06999999995</v>
      </c>
      <c r="J3">
        <f>(H2+H3+H4)/3</f>
        <v>599372.91</v>
      </c>
    </row>
    <row r="4" spans="8:10">
      <c r="H4">
        <v>689000.02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Лист2</vt:lpstr>
      <vt:lpstr>Лист1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2026-03-30T09:39:23Z</dcterms:modified>
</cp:coreProperties>
</file>