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T:\ФЭУ\44-ФЗ\ЕАТ\2026\05. Май\Поставка бутиллированной воды и бумажной посуды -\"/>
    </mc:Choice>
  </mc:AlternateContent>
  <bookViews>
    <workbookView xWindow="0" yWindow="0" windowWidth="18345" windowHeight="11535" tabRatio="500"/>
  </bookViews>
  <sheets>
    <sheet name="вар1" sheetId="1" r:id="rId1"/>
  </sheets>
  <definedNames>
    <definedName name="_xlnm.Print_Area" localSheetId="0">вар1!$A$1:$M$17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H11" i="1"/>
  <c r="G11" i="1"/>
  <c r="F11" i="1"/>
  <c r="M10" i="1"/>
  <c r="L10" i="1"/>
  <c r="K10" i="1"/>
  <c r="J10" i="1"/>
  <c r="M9" i="1"/>
  <c r="L9" i="1"/>
  <c r="K9" i="1"/>
  <c r="J9" i="1"/>
</calcChain>
</file>

<file path=xl/sharedStrings.xml><?xml version="1.0" encoding="utf-8"?>
<sst xmlns="http://schemas.openxmlformats.org/spreadsheetml/2006/main" count="25" uniqueCount="24">
  <si>
    <t>Утверждаю:</t>
  </si>
  <si>
    <t>Директор РЦФГ
Оболенская А.Г./___________</t>
  </si>
  <si>
    <t>" ____ "__________2026 г.</t>
  </si>
  <si>
    <t>Обоснование цены единицы услуги контракта,  заключаемого с единственным поставщиком</t>
  </si>
  <si>
    <t>№ п/п</t>
  </si>
  <si>
    <t>Цена 1 Коммерческое предложение 
вх. № 8-Ф/2026 от 26.05.2026</t>
  </si>
  <si>
    <t>Цена 2 Коммерческое предложение 
вх. № 9-Ф/2026 от 26.05.2026</t>
  </si>
  <si>
    <t>Цена 3 Коммерческое предложение 
вх. № 10-Ф/2026 от 26.05.2026</t>
  </si>
  <si>
    <t>Количество источников ценовой информации</t>
  </si>
  <si>
    <t>Среднее квадратическое отклонение</t>
  </si>
  <si>
    <t>Коэффициент вариации цены</t>
  </si>
  <si>
    <t>Средняя рыночная стомость, руб.</t>
  </si>
  <si>
    <t>Вода питьевая, бутилированная, негазированная</t>
  </si>
  <si>
    <t>шт</t>
  </si>
  <si>
    <t>Одноразовый стакан, бумажный</t>
  </si>
  <si>
    <t>ИТОГО:</t>
  </si>
  <si>
    <t xml:space="preserve">    </t>
  </si>
  <si>
    <t>Составил ________________________ /Шушпанова А.О./</t>
  </si>
  <si>
    <t>ОКПД2</t>
  </si>
  <si>
    <t>на поставку питьевой воды и бумажной посуды для обеспечения мероприятий РЦФГ</t>
  </si>
  <si>
    <t>Наименование товара</t>
  </si>
  <si>
    <t>Ед. изм.</t>
  </si>
  <si>
    <t xml:space="preserve">Кол-во </t>
  </si>
  <si>
    <t>Средняя рыночная цена, за единицу измерения,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</si>
</sst>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_-* #\ ##0.00_р_._-;\-* #\ ##0.00_р_._-;_-* \-??_р_._-;_-@_-"/>
  </numFmts>
  <fonts count="14">
    <font>
      <sz val="10"/>
      <color rgb="FF000000"/>
      <name val="Basic Sans"/>
      <charset val="134"/>
    </font>
    <font>
      <sz val="10"/>
      <color rgb="FF000000"/>
      <name val="Times New Roman"/>
      <charset val="134"/>
    </font>
    <font>
      <sz val="8"/>
      <color rgb="FF000000"/>
      <name val="Times New Roman"/>
      <charset val="134"/>
    </font>
    <font>
      <sz val="11"/>
      <color rgb="FF000000"/>
      <name val="Times New Roman"/>
      <charset val="134"/>
    </font>
    <font>
      <sz val="11"/>
      <color rgb="FFFF0000"/>
      <name val="Times New Roman"/>
      <charset val="134"/>
    </font>
    <font>
      <sz val="12"/>
      <color rgb="FF000000"/>
      <name val="Times New Roman"/>
      <charset val="134"/>
    </font>
    <font>
      <b/>
      <sz val="13"/>
      <color rgb="FF000000"/>
      <name val="Times New Roman"/>
      <charset val="134"/>
    </font>
    <font>
      <i/>
      <sz val="8"/>
      <color rgb="FF000000"/>
      <name val="Times New Roman"/>
      <charset val="134"/>
    </font>
    <font>
      <sz val="8"/>
      <name val="Times New Roman"/>
      <charset val="204"/>
    </font>
    <font>
      <sz val="10"/>
      <color rgb="FF000000"/>
      <name val="Times New Roman"/>
      <charset val="204"/>
    </font>
    <font>
      <sz val="9"/>
      <color rgb="FF000000"/>
      <name val="Times New Roman"/>
      <charset val="204"/>
    </font>
    <font>
      <i/>
      <sz val="10"/>
      <color rgb="FF000000"/>
      <name val="Times New Roman"/>
      <charset val="204"/>
    </font>
    <font>
      <sz val="8"/>
      <color rgb="FFFF0000"/>
      <name val="Times New Roman"/>
      <charset val="134"/>
    </font>
    <font>
      <sz val="10"/>
      <color indexed="8"/>
      <name val="Times New Roman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0" xfId="0" applyFont="1" applyBorder="1"/>
    <xf numFmtId="0" fontId="2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2" fontId="9" fillId="0" borderId="6" xfId="0" applyNumberFormat="1" applyFont="1" applyFill="1" applyBorder="1" applyAlignment="1">
      <alignment horizontal="center" vertical="center" wrapText="1"/>
    </xf>
    <xf numFmtId="168" fontId="9" fillId="0" borderId="6" xfId="0" applyNumberFormat="1" applyFont="1" applyFill="1" applyBorder="1" applyAlignment="1">
      <alignment horizontal="center" vertical="center" wrapText="1"/>
    </xf>
    <xf numFmtId="10" fontId="9" fillId="0" borderId="6" xfId="0" applyNumberFormat="1" applyFont="1" applyFill="1" applyBorder="1" applyAlignment="1">
      <alignment horizontal="center" vertical="center"/>
    </xf>
    <xf numFmtId="169" fontId="9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Fill="1" applyBorder="1" applyAlignment="1">
      <alignment vertical="center" wrapText="1"/>
    </xf>
    <xf numFmtId="169" fontId="1" fillId="0" borderId="6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2" fontId="9" fillId="0" borderId="0" xfId="0" applyNumberFormat="1" applyFont="1" applyFill="1" applyAlignment="1">
      <alignment horizontal="center" vertical="center" wrapText="1"/>
    </xf>
    <xf numFmtId="16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2" fillId="0" borderId="0" xfId="0" applyFont="1"/>
    <xf numFmtId="0" fontId="12" fillId="0" borderId="0" xfId="0" applyFont="1" applyBorder="1"/>
    <xf numFmtId="0" fontId="1" fillId="0" borderId="0" xfId="0" applyFont="1" applyAlignment="1"/>
    <xf numFmtId="0" fontId="3" fillId="0" borderId="0" xfId="0" applyFont="1" applyBorder="1"/>
    <xf numFmtId="2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168" fontId="9" fillId="0" borderId="6" xfId="0" applyNumberFormat="1" applyFont="1" applyFill="1" applyBorder="1" applyAlignment="1">
      <alignment horizontal="right" vertical="center" wrapText="1"/>
    </xf>
    <xf numFmtId="168" fontId="9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6" xfId="0" applyFont="1" applyFill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Basic Sans"/>
        <a:ea typeface="Basic Roman"/>
        <a:cs typeface="Basic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9"/>
  <sheetViews>
    <sheetView tabSelected="1" view="pageBreakPreview" topLeftCell="A5" zoomScaleNormal="100" workbookViewId="0">
      <selection activeCell="C28" sqref="C28"/>
    </sheetView>
  </sheetViews>
  <sheetFormatPr defaultColWidth="9" defaultRowHeight="15"/>
  <cols>
    <col min="1" max="1" width="4" style="3" customWidth="1"/>
    <col min="2" max="2" width="9.5703125" style="3" customWidth="1"/>
    <col min="3" max="3" width="31.140625" style="4" customWidth="1"/>
    <col min="4" max="4" width="4.28515625" style="5" customWidth="1"/>
    <col min="5" max="5" width="5.85546875" style="6" customWidth="1"/>
    <col min="6" max="6" width="12.7109375" style="6" customWidth="1"/>
    <col min="7" max="7" width="12.85546875" style="6" customWidth="1"/>
    <col min="8" max="8" width="13.28515625" style="6" customWidth="1"/>
    <col min="9" max="9" width="11" style="6" customWidth="1"/>
    <col min="10" max="10" width="9.7109375" style="6" customWidth="1"/>
    <col min="11" max="11" width="10.7109375" style="6" customWidth="1"/>
    <col min="12" max="12" width="11.85546875" style="6" customWidth="1"/>
    <col min="13" max="13" width="16" style="6" customWidth="1"/>
    <col min="14" max="14" width="11.5703125" style="3" customWidth="1"/>
    <col min="15" max="15" width="9" style="3" customWidth="1"/>
    <col min="16" max="16" width="8.7109375" style="3" customWidth="1"/>
    <col min="17" max="17" width="9" style="3" customWidth="1"/>
    <col min="18" max="18" width="5.28515625" style="3" customWidth="1"/>
    <col min="19" max="19" width="5.7109375" style="3" customWidth="1"/>
    <col min="20" max="20" width="4.85546875" style="3" customWidth="1"/>
    <col min="21" max="21" width="5.5703125" style="3" customWidth="1"/>
    <col min="22" max="22" width="5.140625" style="3" customWidth="1"/>
    <col min="23" max="24" width="5.5703125" style="3" customWidth="1"/>
    <col min="25" max="25" width="6" style="7" customWidth="1"/>
    <col min="26" max="26" width="5.5703125" style="2" customWidth="1"/>
    <col min="27" max="27" width="11.85546875" style="2" customWidth="1"/>
    <col min="28" max="28" width="9.7109375" style="7" customWidth="1"/>
  </cols>
  <sheetData>
    <row r="1" spans="1:28" ht="15.75" hidden="1">
      <c r="K1" s="32" t="s">
        <v>0</v>
      </c>
      <c r="L1" s="32"/>
      <c r="M1" s="32"/>
    </row>
    <row r="2" spans="1:28" ht="77.25" hidden="1" customHeight="1">
      <c r="K2" s="33" t="s">
        <v>1</v>
      </c>
      <c r="L2" s="33"/>
      <c r="M2" s="33"/>
    </row>
    <row r="3" spans="1:28" ht="15" hidden="1" customHeight="1">
      <c r="K3" s="32" t="s">
        <v>2</v>
      </c>
      <c r="L3" s="32"/>
      <c r="M3" s="32"/>
    </row>
    <row r="4" spans="1:28" hidden="1"/>
    <row r="5" spans="1:28" ht="16.5" customHeight="1">
      <c r="A5" s="34" t="s">
        <v>3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6"/>
    </row>
    <row r="6" spans="1:28" ht="16.5">
      <c r="A6" s="37" t="s">
        <v>19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9"/>
    </row>
    <row r="7" spans="1:28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</row>
    <row r="8" spans="1:28" s="1" customFormat="1" ht="67.5">
      <c r="A8" s="8" t="s">
        <v>4</v>
      </c>
      <c r="B8" s="8" t="s">
        <v>18</v>
      </c>
      <c r="C8" s="8" t="s">
        <v>20</v>
      </c>
      <c r="D8" s="8" t="s">
        <v>21</v>
      </c>
      <c r="E8" s="8" t="s">
        <v>22</v>
      </c>
      <c r="F8" s="8" t="s">
        <v>5</v>
      </c>
      <c r="G8" s="8" t="s">
        <v>6</v>
      </c>
      <c r="H8" s="8" t="s">
        <v>7</v>
      </c>
      <c r="I8" s="8" t="s">
        <v>8</v>
      </c>
      <c r="J8" s="8" t="s">
        <v>23</v>
      </c>
      <c r="K8" s="8" t="s">
        <v>9</v>
      </c>
      <c r="L8" s="8" t="s">
        <v>10</v>
      </c>
      <c r="M8" s="9" t="s">
        <v>11</v>
      </c>
      <c r="P8" s="10"/>
      <c r="Q8" s="10"/>
    </row>
    <row r="9" spans="1:28" s="1" customFormat="1" ht="22.5">
      <c r="A9" s="11">
        <v>1</v>
      </c>
      <c r="B9" s="11"/>
      <c r="C9" s="48" t="s">
        <v>12</v>
      </c>
      <c r="D9" s="12" t="s">
        <v>13</v>
      </c>
      <c r="E9" s="12">
        <v>240</v>
      </c>
      <c r="F9" s="13">
        <v>35.75</v>
      </c>
      <c r="G9" s="13">
        <v>41</v>
      </c>
      <c r="H9" s="13">
        <v>42</v>
      </c>
      <c r="I9" s="12">
        <v>3</v>
      </c>
      <c r="J9" s="14">
        <f>ROUND(AVERAGE(F9:H9),2)</f>
        <v>39.58</v>
      </c>
      <c r="K9" s="14">
        <f>SQRT(((F9-J9)^2+(G9-J9)^2+(H9-J9)^2)/(I9-1))</f>
        <v>3.3572086619690502</v>
      </c>
      <c r="L9" s="15">
        <f>K9/J9</f>
        <v>8.4820835320087107E-2</v>
      </c>
      <c r="M9" s="16">
        <f>E9*J9</f>
        <v>9499.2000000000007</v>
      </c>
      <c r="P9" s="10"/>
      <c r="Q9" s="10"/>
    </row>
    <row r="10" spans="1:28" s="1" customFormat="1" ht="12.75">
      <c r="A10" s="11">
        <v>2</v>
      </c>
      <c r="B10" s="11"/>
      <c r="C10" s="49" t="s">
        <v>14</v>
      </c>
      <c r="D10" s="12" t="s">
        <v>13</v>
      </c>
      <c r="E10" s="12">
        <v>300</v>
      </c>
      <c r="F10" s="13">
        <v>1.4</v>
      </c>
      <c r="G10" s="13">
        <v>1.5</v>
      </c>
      <c r="H10" s="17">
        <v>1.55</v>
      </c>
      <c r="I10" s="12">
        <v>3</v>
      </c>
      <c r="J10" s="14">
        <f t="shared" ref="J10" si="0">ROUND(AVERAGE(F10:H10),2)</f>
        <v>1.48</v>
      </c>
      <c r="K10" s="14">
        <f>SQRT(((F10-J10)^2+(G10-J10)^2+(H10-J10)^2)/(I10-1))</f>
        <v>7.6485292703891802E-2</v>
      </c>
      <c r="L10" s="15">
        <f t="shared" ref="L10" si="1">K10/J10</f>
        <v>5.1679251826954001E-2</v>
      </c>
      <c r="M10" s="16">
        <f t="shared" ref="M10" si="2">E10*J10</f>
        <v>444</v>
      </c>
      <c r="P10" s="10"/>
      <c r="Q10" s="10"/>
    </row>
    <row r="11" spans="1:28" s="1" customFormat="1" ht="12.75">
      <c r="A11" s="18"/>
      <c r="B11" s="18"/>
      <c r="C11" s="41"/>
      <c r="D11" s="42"/>
      <c r="E11" s="43"/>
      <c r="F11" s="13">
        <f>F9*E9+F10*E10</f>
        <v>9000</v>
      </c>
      <c r="G11" s="13">
        <f>G9*E9+G10-E10</f>
        <v>9541.5</v>
      </c>
      <c r="H11" s="13">
        <f>H9*E9+H10*E10</f>
        <v>10545</v>
      </c>
      <c r="I11" s="44" t="s">
        <v>15</v>
      </c>
      <c r="J11" s="44"/>
      <c r="K11" s="44"/>
      <c r="L11" s="44"/>
      <c r="M11" s="19">
        <f>SUM(M9:M10)</f>
        <v>9943.2000000000007</v>
      </c>
      <c r="P11" s="20"/>
      <c r="Q11" s="10"/>
    </row>
    <row r="12" spans="1:28" s="1" customFormat="1" ht="12.75" hidden="1">
      <c r="A12" s="21"/>
      <c r="B12" s="21"/>
      <c r="C12" s="22"/>
      <c r="D12" s="22"/>
      <c r="E12" s="22"/>
      <c r="F12" s="23"/>
      <c r="G12" s="23"/>
      <c r="H12" s="23"/>
      <c r="I12" s="45"/>
      <c r="J12" s="45"/>
      <c r="K12" s="45"/>
      <c r="L12" s="45"/>
      <c r="M12" s="24"/>
      <c r="P12" s="20"/>
      <c r="Q12" s="10"/>
    </row>
    <row r="13" spans="1:28" s="2" customFormat="1" ht="12.75" hidden="1">
      <c r="A13" s="25"/>
      <c r="B13" s="25"/>
      <c r="C13" s="26"/>
      <c r="D13" s="17"/>
      <c r="E13" s="17"/>
      <c r="F13" s="17"/>
      <c r="G13" s="17"/>
      <c r="H13" s="17"/>
      <c r="I13" s="17"/>
      <c r="J13" s="17"/>
      <c r="K13" s="17" t="s">
        <v>16</v>
      </c>
      <c r="L13" s="17"/>
      <c r="M13" s="17"/>
      <c r="O13" s="27"/>
      <c r="P13" s="20"/>
      <c r="Q13" s="28"/>
      <c r="S13" s="27"/>
      <c r="Y13" s="27"/>
      <c r="Z13" s="27"/>
      <c r="AB13" s="27"/>
    </row>
    <row r="14" spans="1:28" s="2" customFormat="1" ht="12.75" hidden="1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27"/>
      <c r="P14" s="20"/>
      <c r="Q14" s="28"/>
      <c r="S14" s="27"/>
      <c r="Y14" s="27"/>
      <c r="Z14" s="27"/>
      <c r="AB14" s="27"/>
    </row>
    <row r="15" spans="1:28" s="2" customFormat="1" ht="12.75" hidden="1">
      <c r="A15" s="25"/>
      <c r="B15" s="25"/>
      <c r="C15" s="26"/>
      <c r="D15" s="17"/>
      <c r="E15" s="17"/>
      <c r="F15" s="17"/>
      <c r="G15" s="17"/>
      <c r="H15" s="17"/>
      <c r="I15" s="17"/>
      <c r="J15" s="17"/>
      <c r="K15" s="17"/>
      <c r="L15" s="17"/>
      <c r="M15" s="17"/>
      <c r="O15" s="27"/>
      <c r="P15" s="20"/>
      <c r="Q15" s="28"/>
      <c r="S15" s="27"/>
      <c r="Y15" s="27"/>
      <c r="Z15" s="27"/>
      <c r="AB15" s="27"/>
    </row>
    <row r="16" spans="1:28" hidden="1">
      <c r="A16" s="29" t="s">
        <v>17</v>
      </c>
      <c r="B16" s="29"/>
      <c r="C16" s="29"/>
      <c r="D16" s="29"/>
      <c r="E16" s="29"/>
      <c r="F16" s="29"/>
      <c r="G16" s="29"/>
      <c r="H16" s="29"/>
      <c r="I16" s="29"/>
      <c r="J16" s="17"/>
      <c r="K16" s="17"/>
      <c r="L16" s="17"/>
      <c r="M16" s="17"/>
      <c r="P16" s="20"/>
      <c r="Q16" s="30"/>
    </row>
    <row r="17" spans="1:17" hidden="1">
      <c r="A17" s="25"/>
      <c r="B17" s="25"/>
      <c r="C17" s="26"/>
      <c r="D17" s="17"/>
      <c r="E17" s="17"/>
      <c r="F17" s="17"/>
      <c r="G17" s="17"/>
      <c r="H17" s="17"/>
      <c r="I17" s="17"/>
      <c r="J17" s="17"/>
      <c r="K17" s="17"/>
      <c r="L17" s="17"/>
      <c r="M17" s="17"/>
      <c r="P17" s="20"/>
      <c r="Q17" s="30"/>
    </row>
    <row r="18" spans="1:17">
      <c r="A18" s="47"/>
      <c r="B18" s="47"/>
      <c r="C18" s="47"/>
      <c r="D18" s="47"/>
      <c r="E18" s="47"/>
      <c r="F18" s="47"/>
      <c r="G18" s="47"/>
      <c r="H18" s="47"/>
      <c r="I18" s="47"/>
      <c r="J18" s="17"/>
      <c r="K18" s="17"/>
      <c r="L18" s="17"/>
      <c r="M18" s="17"/>
      <c r="P18" s="30"/>
      <c r="Q18" s="30"/>
    </row>
    <row r="19" spans="1:17">
      <c r="F19" s="31"/>
    </row>
  </sheetData>
  <mergeCells count="11">
    <mergeCell ref="A18:I18"/>
    <mergeCell ref="A7:M7"/>
    <mergeCell ref="C11:E11"/>
    <mergeCell ref="I11:L11"/>
    <mergeCell ref="I12:L12"/>
    <mergeCell ref="A14:N14"/>
    <mergeCell ref="K1:M1"/>
    <mergeCell ref="K2:M2"/>
    <mergeCell ref="K3:M3"/>
    <mergeCell ref="A5:M5"/>
    <mergeCell ref="A6:M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вар1</vt:lpstr>
      <vt:lpstr>вар1!Область_печати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Щетинина Екатерина Григорьевна</dc:creator>
  <cp:lastModifiedBy>Незаметтирова Анна Германовна</cp:lastModifiedBy>
  <cp:revision>0</cp:revision>
  <cp:lastPrinted>2025-05-28T06:22:00Z</cp:lastPrinted>
  <dcterms:created xsi:type="dcterms:W3CDTF">2021-03-03T13:17:00Z</dcterms:created>
  <dcterms:modified xsi:type="dcterms:W3CDTF">2026-06-01T10:52:00Z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A2137ECF0F164F74B95AF875911E6352_13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