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Оказание услуг администратор КЦР (ЭЦП)\"/>
    </mc:Choice>
  </mc:AlternateContent>
  <bookViews>
    <workbookView xWindow="-28920" yWindow="-120" windowWidth="29040" windowHeight="15840"/>
  </bookViews>
  <sheets>
    <sheet name="Обоснование НМЦК" sheetId="3" r:id="rId1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3" l="1"/>
  <c r="O5" i="3" s="1"/>
  <c r="M5" i="3"/>
  <c r="K5" i="3"/>
  <c r="J5" i="3"/>
  <c r="I5" i="3"/>
  <c r="N4" i="3" l="1"/>
  <c r="O4" i="3" s="1"/>
  <c r="O6" i="3" s="1"/>
  <c r="M4" i="3"/>
  <c r="K4" i="3"/>
  <c r="J4" i="3"/>
  <c r="I4" i="3"/>
</calcChain>
</file>

<file path=xl/sharedStrings.xml><?xml version="1.0" encoding="utf-8"?>
<sst xmlns="http://schemas.openxmlformats.org/spreadsheetml/2006/main" count="24" uniqueCount="23">
  <si>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</si>
  <si>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</si>
  <si>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</si>
  <si>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</si>
  <si>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</si>
  <si>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</si>
  <si>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</si>
  <si>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</si>
  <si>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</si>
  <si>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</si>
  <si>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</si>
  <si>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</si>
  <si>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</si>
  <si>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</si>
  <si>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</si>
  <si>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</si>
  <si>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 xml:space="preserve">Обоснование начальной (максимальной) цены контракта на оказание услуг сопровождения деятельности администратора КЦР для нужд ФГБУ «СПб НИИФ» Минздрава России в 2026-2027 годах </t>
  </si>
  <si>
    <t>усл.ед.</t>
  </si>
  <si>
    <t>Код по ОКПД 2</t>
  </si>
  <si>
    <t>62.01.29.000</t>
  </si>
  <si>
    <t>Услуги по сопровождению (оригиналы программного обеспечения прочие)</t>
  </si>
  <si>
    <t>58.29.50.000</t>
  </si>
  <si>
    <t>Услуги по предоставлению лицензии (предоставление лицензий на право использовать компьютерное программное обеспечение)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</si>
</sst>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readingOrder="1"/>
    </xf>
    <xf numFmtId="4" fontId="5" fillId="0" borderId="1" xfId="0" applyNumberFormat="1" applyFont="1" applyBorder="1" applyAlignment="1">
      <alignment horizontal="center" vertical="center" wrapText="1" readingOrder="1"/>
    </xf>
    <xf numFmtId="2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workbookViewId="0">
      <selection activeCell="E5" sqref="E5"/>
    </sheetView>
  </sheetViews>
  <sheetFormatPr defaultRowHeight="12" x14ac:dyDescent="0.2"/>
  <cols>
    <col min="1" max="1" width="9.140625" style="6"/>
    <col min="2" max="2" width="47.42578125" style="6" customWidth="1"/>
    <col min="3" max="3" width="20.140625" style="6" customWidth="1"/>
    <col min="4" max="4" width="13.28515625" style="6" customWidth="1"/>
    <col min="5" max="5" width="13.42578125" style="6" customWidth="1"/>
    <col min="6" max="6" width="17.42578125" style="6" customWidth="1"/>
    <col min="7" max="7" width="16.7109375" style="6" customWidth="1"/>
    <col min="8" max="8" width="17.85546875" style="6" customWidth="1"/>
    <col min="9" max="9" width="11.42578125" style="6" customWidth="1"/>
    <col min="10" max="12" width="9.140625" style="6"/>
    <col min="13" max="13" width="10.42578125" style="6" customWidth="1"/>
    <col min="14" max="14" width="18.28515625" style="6" customWidth="1"/>
    <col min="15" max="15" width="17.85546875" style="6" customWidth="1"/>
    <col min="16" max="16384" width="9.140625" style="6"/>
  </cols>
  <sheetData>
    <row r="1" spans="1:15" ht="41.25" customHeight="1" x14ac:dyDescent="0.2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8.75" customHeight="1" x14ac:dyDescent="0.2">
      <c r="A2" s="19" t="s">
        <v>1</v>
      </c>
      <c r="B2" s="20" t="s">
        <v>2</v>
      </c>
      <c r="C2" s="22" t="s">
        <v>18</v>
      </c>
      <c r="D2" s="20" t="s">
        <v>3</v>
      </c>
      <c r="E2" s="20" t="s">
        <v>4</v>
      </c>
      <c r="F2" s="20" t="s">
        <v>5</v>
      </c>
      <c r="G2" s="20"/>
      <c r="H2" s="20"/>
      <c r="I2" s="21" t="s">
        <v>6</v>
      </c>
      <c r="J2" s="14" t="s">
        <v>7</v>
      </c>
      <c r="K2" s="14"/>
      <c r="L2" s="14"/>
      <c r="M2" s="14" t="s">
        <v>14</v>
      </c>
      <c r="N2" s="15" t="s">
        <v>8</v>
      </c>
      <c r="O2" s="18" t="s">
        <v>15</v>
      </c>
    </row>
    <row r="3" spans="1:15" ht="96" x14ac:dyDescent="0.2">
      <c r="A3" s="19"/>
      <c r="B3" s="20"/>
      <c r="C3" s="23"/>
      <c r="D3" s="20"/>
      <c r="E3" s="20"/>
      <c r="F3" s="8" t="s">
        <v>9</v>
      </c>
      <c r="G3" s="8" t="s">
        <v>10</v>
      </c>
      <c r="H3" s="8" t="s">
        <v>11</v>
      </c>
      <c r="I3" s="20"/>
      <c r="J3" s="7" t="s">
        <v>12</v>
      </c>
      <c r="K3" s="8" t="s">
        <v>0</v>
      </c>
      <c r="L3" s="9" t="s">
        <v>13</v>
      </c>
      <c r="M3" s="14"/>
      <c r="N3" s="15"/>
      <c r="O3" s="18"/>
    </row>
    <row r="4" spans="1:15" ht="36" x14ac:dyDescent="0.2">
      <c r="A4" s="1">
        <v>1</v>
      </c>
      <c r="B4" s="8" t="s">
        <v>20</v>
      </c>
      <c r="C4" s="8" t="s">
        <v>19</v>
      </c>
      <c r="D4" s="8" t="s">
        <v>17</v>
      </c>
      <c r="E4" s="1">
        <v>1</v>
      </c>
      <c r="F4" s="2">
        <v>34000</v>
      </c>
      <c r="G4" s="3">
        <v>38420</v>
      </c>
      <c r="H4" s="3">
        <v>39100</v>
      </c>
      <c r="I4" s="4">
        <f t="shared" ref="I4" si="0">COUNT(F4:H4)</f>
        <v>3</v>
      </c>
      <c r="J4" s="4">
        <f t="shared" ref="J4" si="1">IF(ISERR(AVERAGE(F4:H4)),"",AVERAGE(F4:H4))</f>
        <v>37173.33</v>
      </c>
      <c r="K4" s="4">
        <f t="shared" ref="K4" si="2">IF(ISERR(STDEV(F4:H4)),"",STDEV(F4:H4))</f>
        <v>2769.14</v>
      </c>
      <c r="L4" s="5">
        <v>0.03</v>
      </c>
      <c r="M4" s="12">
        <f t="shared" ref="M4" si="3">AVERAGE(F4:H4)</f>
        <v>37173.33</v>
      </c>
      <c r="N4" s="12">
        <f t="shared" ref="N4" si="4">F4</f>
        <v>34000</v>
      </c>
      <c r="O4" s="10">
        <f t="shared" ref="O4" si="5">N4*E4</f>
        <v>34000</v>
      </c>
    </row>
    <row r="5" spans="1:15" ht="60" x14ac:dyDescent="0.2">
      <c r="A5" s="1">
        <v>2</v>
      </c>
      <c r="B5" s="8" t="s">
        <v>22</v>
      </c>
      <c r="C5" s="8" t="s">
        <v>21</v>
      </c>
      <c r="D5" s="8" t="s">
        <v>17</v>
      </c>
      <c r="E5" s="1">
        <v>1</v>
      </c>
      <c r="F5" s="2">
        <v>1800</v>
      </c>
      <c r="G5" s="3">
        <v>2034</v>
      </c>
      <c r="H5" s="3">
        <v>2070</v>
      </c>
      <c r="I5" s="4">
        <f t="shared" ref="I5" si="6">COUNT(F5:H5)</f>
        <v>3</v>
      </c>
      <c r="J5" s="4">
        <f t="shared" ref="J5" si="7">IF(ISERR(AVERAGE(F5:H5)),"",AVERAGE(F5:H5))</f>
        <v>1968</v>
      </c>
      <c r="K5" s="4">
        <f t="shared" ref="K5" si="8">IF(ISERR(STDEV(F5:H5)),"",STDEV(F5:H5))</f>
        <v>146.6</v>
      </c>
      <c r="L5" s="5">
        <v>0.03</v>
      </c>
      <c r="M5" s="13">
        <f t="shared" ref="M5" si="9">AVERAGE(F5:H5)</f>
        <v>1968</v>
      </c>
      <c r="N5" s="13">
        <f t="shared" ref="N5" si="10">F5</f>
        <v>1800</v>
      </c>
      <c r="O5" s="10">
        <f t="shared" ref="O5" si="11">N5*E5</f>
        <v>1800</v>
      </c>
    </row>
    <row r="6" spans="1:15" x14ac:dyDescent="0.2">
      <c r="O6" s="11">
        <f>SUM(O4:O5)</f>
        <v>35800</v>
      </c>
    </row>
  </sheetData>
  <mergeCells count="12">
    <mergeCell ref="M2:M3"/>
    <mergeCell ref="N2:N3"/>
    <mergeCell ref="A1:O1"/>
    <mergeCell ref="O2:O3"/>
    <mergeCell ref="A2:A3"/>
    <mergeCell ref="B2:B3"/>
    <mergeCell ref="D2:D3"/>
    <mergeCell ref="E2:E3"/>
    <mergeCell ref="F2:H2"/>
    <mergeCell ref="I2:I3"/>
    <mergeCell ref="J2:L2"/>
    <mergeCell ref="C2:C3"/>
  </mergeCells>
  <phoneticPr fontId="2" type="noConversion"/>
  <conditionalFormatting sqref="L4">
    <cfRule type="cellIs" dxfId="5" priority="28" stopIfTrue="1" operator="greaterThanOrEqual">
      <formula>0.33</formula>
    </cfRule>
    <cfRule type="cellIs" dxfId="4" priority="29" stopIfTrue="1" operator="greaterThanOrEqual">
      <formula>0.33</formula>
    </cfRule>
    <cfRule type="cellIs" dxfId="3" priority="30" stopIfTrue="1" operator="between">
      <formula>33</formula>
      <formula>100</formula>
    </cfRule>
  </conditionalFormatting>
  <conditionalFormatting sqref="L5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2025-12-23T15:51:47Z</cp:lastPrinted>
  <dcterms:created xsi:type="dcterms:W3CDTF">2018-02-08T09:44:50Z</dcterms:created>
  <dcterms:modified xsi:type="dcterms:W3CDTF">2026-07-28T12:43:18Z</dcterms:modified>
</cp:coreProperties>
</file>