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20.16\контрактная служба\Отдел размещения закупок\БЕРЕЗКА\Жамбалова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M5" i="1"/>
  <c r="L5" i="1"/>
  <c r="K5" i="1"/>
  <c r="I5" i="1"/>
  <c r="G5" i="1"/>
  <c r="E5" i="1"/>
  <c r="N5" i="1" l="1"/>
  <c r="O5" i="1" s="1"/>
  <c r="G6" i="1"/>
  <c r="I6" i="1"/>
  <c r="E6" i="1"/>
  <c r="H7" i="1" s="1"/>
</calcChain>
</file>

<file path=xl/sharedStrings.xml><?xml version="1.0" encoding="utf-8"?>
<sst xmlns="http://schemas.openxmlformats.org/spreadsheetml/2006/main" count="33" uniqueCount="27">
  <si>
    <r>
      <rPr>
        <b/>
        <sz val="10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10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</si>
  <si>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Наименование товара, работ, услуг</t>
  </si>
  <si>
    <t xml:space="preserve">Объем </t>
  </si>
  <si>
    <t xml:space="preserve">Источник 1 </t>
  </si>
  <si>
    <t>Стоимость, руб.</t>
  </si>
  <si>
    <t xml:space="preserve">Источник 2 </t>
  </si>
  <si>
    <t>Источник 3</t>
  </si>
  <si>
    <t>Источник 4</t>
  </si>
  <si>
    <t>Средняя цена за ед., руб.</t>
  </si>
  <si>
    <t>Количество значений</t>
  </si>
  <si>
    <t>σ=</t>
  </si>
  <si>
    <t>Коэф.вариации V=</t>
  </si>
  <si>
    <t>ед. изм.</t>
  </si>
  <si>
    <t>кол-во</t>
  </si>
  <si>
    <t>Цена за ед., руб.</t>
  </si>
  <si>
    <t>ИТОГО</t>
  </si>
  <si>
    <t>В качестве начальной (максимальной) цены контракта использована минимальная из цен, в размере, руб.:</t>
  </si>
  <si>
    <t xml:space="preserve">Реквизиты документов, на основании которых произведен расчет начальной (максимальной) цены </t>
  </si>
  <si>
    <t xml:space="preserve">Источник 1: </t>
  </si>
  <si>
    <t xml:space="preserve">Источник 2: </t>
  </si>
  <si>
    <t xml:space="preserve">Источник 3: </t>
  </si>
  <si>
    <t>Дата</t>
  </si>
  <si>
    <t>Усл. ед.</t>
  </si>
  <si>
    <t>Оказание услуг по дополнительному профессиональному образованию повышения квалификации  «Антикоррупционная экспертиза нормативно-правовых актов и их проектов»</t>
  </si>
  <si>
    <t>КП от 10.06.2026 вх. № 3203-с;</t>
  </si>
  <si>
    <t>КП от 10.06.2026 вх. № 3204-с;</t>
  </si>
  <si>
    <t>КП от 10.06.2026 вх. № 3205-с;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</si>
</sst>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2" xfId="0" applyNumberFormat="1" applyFont="1" applyFill="1" applyBorder="1" applyAlignment="1" applyProtection="1">
      <alignment horizontal="center" vertical="center" shrinkToFit="1"/>
      <protection hidden="1"/>
    </xf>
    <xf numFmtId="4" fontId="1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Fill="1" applyAlignment="1">
      <alignment horizontal="right"/>
    </xf>
    <xf numFmtId="4" fontId="3" fillId="0" borderId="0" xfId="0" applyNumberFormat="1" applyFont="1"/>
    <xf numFmtId="0" fontId="2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shrinkToFit="1"/>
    </xf>
    <xf numFmtId="4" fontId="1" fillId="0" borderId="2" xfId="0" applyNumberFormat="1" applyFont="1" applyFill="1" applyBorder="1" applyAlignment="1">
      <alignment horizontal="center" vertical="top" shrinkToFit="1"/>
    </xf>
    <xf numFmtId="0" fontId="3" fillId="0" borderId="0" xfId="0" applyFont="1" applyFill="1"/>
    <xf numFmtId="14" fontId="1" fillId="0" borderId="0" xfId="0" applyNumberFormat="1" applyFont="1" applyFill="1" applyAlignment="1">
      <alignment horizontal="left"/>
    </xf>
    <xf numFmtId="0" fontId="2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left"/>
    </xf>
    <xf numFmtId="4" fontId="2" fillId="0" borderId="6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 applyProtection="1">
      <alignment horizontal="center" vertical="center" shrinkToFit="1"/>
      <protection hidden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130" zoomScaleNormal="130" workbookViewId="0">
      <selection activeCell="E5" sqref="E5"/>
    </sheetView>
  </sheetViews>
  <sheetFormatPr defaultRowHeight="15" x14ac:dyDescent="0.25"/>
  <cols>
    <col min="1" max="1" width="30.85546875" customWidth="1"/>
    <col min="2" max="2" width="11.140625" customWidth="1"/>
    <col min="5" max="5" width="14.140625" customWidth="1"/>
    <col min="7" max="7" width="11.28515625" customWidth="1"/>
    <col min="8" max="8" width="9.85546875" bestFit="1" customWidth="1"/>
    <col min="9" max="9" width="10.28515625" customWidth="1"/>
    <col min="10" max="10" width="0.140625" customWidth="1"/>
    <col min="11" max="11" width="9.140625" hidden="1" customWidth="1"/>
  </cols>
  <sheetData>
    <row r="1" spans="1:1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70.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40.5" customHeight="1" x14ac:dyDescent="0.25">
      <c r="A3" s="20" t="s">
        <v>1</v>
      </c>
      <c r="B3" s="20" t="s">
        <v>2</v>
      </c>
      <c r="C3" s="20"/>
      <c r="D3" s="7" t="s">
        <v>3</v>
      </c>
      <c r="E3" s="20" t="s">
        <v>4</v>
      </c>
      <c r="F3" s="7" t="s">
        <v>5</v>
      </c>
      <c r="G3" s="20" t="s">
        <v>4</v>
      </c>
      <c r="H3" s="7" t="s">
        <v>6</v>
      </c>
      <c r="I3" s="21" t="s">
        <v>4</v>
      </c>
      <c r="J3" s="7" t="s">
        <v>7</v>
      </c>
      <c r="K3" s="20" t="s">
        <v>4</v>
      </c>
      <c r="L3" s="23" t="s">
        <v>8</v>
      </c>
      <c r="M3" s="20" t="s">
        <v>9</v>
      </c>
      <c r="N3" s="20" t="s">
        <v>10</v>
      </c>
      <c r="O3" s="20" t="s">
        <v>11</v>
      </c>
    </row>
    <row r="4" spans="1:15" ht="26.25" customHeight="1" thickBot="1" x14ac:dyDescent="0.3">
      <c r="A4" s="21"/>
      <c r="B4" s="14" t="s">
        <v>12</v>
      </c>
      <c r="C4" s="7" t="s">
        <v>13</v>
      </c>
      <c r="D4" s="7" t="s">
        <v>14</v>
      </c>
      <c r="E4" s="20"/>
      <c r="F4" s="7" t="s">
        <v>14</v>
      </c>
      <c r="G4" s="20"/>
      <c r="H4" s="7" t="s">
        <v>14</v>
      </c>
      <c r="I4" s="22"/>
      <c r="J4" s="7" t="s">
        <v>14</v>
      </c>
      <c r="K4" s="20"/>
      <c r="L4" s="23"/>
      <c r="M4" s="20"/>
      <c r="N4" s="20"/>
      <c r="O4" s="20"/>
    </row>
    <row r="5" spans="1:15" ht="96.75" customHeight="1" thickBot="1" x14ac:dyDescent="0.3">
      <c r="A5" s="17" t="s">
        <v>23</v>
      </c>
      <c r="B5" s="16" t="s">
        <v>22</v>
      </c>
      <c r="C5" s="16">
        <v>8</v>
      </c>
      <c r="D5" s="1">
        <v>3900</v>
      </c>
      <c r="E5" s="2">
        <f>D5*C5</f>
        <v>31200</v>
      </c>
      <c r="F5" s="1">
        <v>6500</v>
      </c>
      <c r="G5" s="2">
        <f>F5*C5</f>
        <v>52000</v>
      </c>
      <c r="H5" s="28">
        <v>10000</v>
      </c>
      <c r="I5" s="28">
        <f>H5*C5</f>
        <v>80000</v>
      </c>
      <c r="J5" s="28"/>
      <c r="K5" s="29">
        <f>J5*C5</f>
        <v>0</v>
      </c>
      <c r="L5" s="30">
        <f>AVERAGE(D5,F5,H5,J5)</f>
        <v>6800</v>
      </c>
      <c r="M5" s="31">
        <f>COUNTA(D5,F5,H5,J5)</f>
        <v>3</v>
      </c>
      <c r="N5" s="30">
        <f>SQRT(IF(D5&gt;0,POWER(D5-L5,2),0)+IF(F5&gt;0,POWER(F5-L5,2),0)+IF(H5&gt;0,POWER(H5-L5,2),0)+IF(J5&gt;0,POWER(J5-L5,2),0))/(M5-1)</f>
        <v>2164.4860821913362</v>
      </c>
      <c r="O5" s="30">
        <f>N5/L5*100</f>
        <v>31.830677679284356</v>
      </c>
    </row>
    <row r="6" spans="1:15" x14ac:dyDescent="0.25">
      <c r="A6" s="15" t="s">
        <v>15</v>
      </c>
      <c r="B6" s="15"/>
      <c r="C6" s="9"/>
      <c r="D6" s="2"/>
      <c r="E6" s="2">
        <f>SUM(E5:E5)</f>
        <v>31200</v>
      </c>
      <c r="F6" s="2"/>
      <c r="G6" s="2">
        <f>SUM(G5:G5)</f>
        <v>52000</v>
      </c>
      <c r="H6" s="2"/>
      <c r="I6" s="2">
        <f>SUM(I5:I5)</f>
        <v>80000</v>
      </c>
      <c r="J6" s="2"/>
      <c r="K6" s="2">
        <f>J6*C6</f>
        <v>0</v>
      </c>
      <c r="L6" s="8"/>
      <c r="M6" s="10"/>
      <c r="N6" s="11"/>
      <c r="O6" s="11"/>
    </row>
    <row r="7" spans="1:15" x14ac:dyDescent="0.25">
      <c r="A7" s="24" t="s">
        <v>16</v>
      </c>
      <c r="B7" s="25"/>
      <c r="C7" s="25"/>
      <c r="D7" s="25"/>
      <c r="E7" s="25"/>
      <c r="F7" s="25"/>
      <c r="G7" s="25"/>
      <c r="H7" s="26">
        <f>E6</f>
        <v>31200</v>
      </c>
      <c r="I7" s="27"/>
      <c r="J7" s="27"/>
      <c r="K7" s="27"/>
      <c r="L7" s="27"/>
      <c r="M7" s="27"/>
      <c r="N7" s="27"/>
      <c r="O7" s="27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4" t="s">
        <v>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5" t="s">
        <v>18</v>
      </c>
      <c r="B10" s="32" t="s">
        <v>24</v>
      </c>
      <c r="C10" s="32"/>
      <c r="D10" s="32"/>
      <c r="E10" s="32"/>
      <c r="F10" s="3"/>
      <c r="G10" s="3"/>
      <c r="H10" s="6"/>
      <c r="I10" s="3"/>
      <c r="J10" s="3"/>
      <c r="K10" s="3"/>
      <c r="L10" s="3"/>
      <c r="M10" s="3"/>
      <c r="N10" s="3"/>
      <c r="O10" s="3"/>
    </row>
    <row r="11" spans="1:15" x14ac:dyDescent="0.25">
      <c r="A11" s="5" t="s">
        <v>19</v>
      </c>
      <c r="B11" s="32" t="s">
        <v>25</v>
      </c>
      <c r="C11" s="32"/>
      <c r="D11" s="32"/>
      <c r="E11" s="32"/>
      <c r="F11" s="3"/>
      <c r="G11" s="3"/>
      <c r="H11" s="6"/>
      <c r="I11" s="6"/>
      <c r="J11" s="3"/>
      <c r="K11" s="3"/>
      <c r="L11" s="3"/>
      <c r="M11" s="3"/>
      <c r="N11" s="3"/>
      <c r="O11" s="3"/>
    </row>
    <row r="12" spans="1:15" x14ac:dyDescent="0.25">
      <c r="A12" s="5" t="s">
        <v>20</v>
      </c>
      <c r="B12" s="32" t="s">
        <v>26</v>
      </c>
      <c r="C12" s="32"/>
      <c r="D12" s="32"/>
      <c r="E12" s="32"/>
      <c r="F12" s="3"/>
      <c r="G12" s="3"/>
      <c r="H12" s="6"/>
      <c r="I12" s="6"/>
      <c r="J12" s="3"/>
      <c r="K12" s="3"/>
      <c r="L12" s="3"/>
      <c r="M12" s="3"/>
      <c r="N12" s="3"/>
      <c r="O12" s="3"/>
    </row>
    <row r="13" spans="1:15" x14ac:dyDescent="0.25">
      <c r="A13" s="3"/>
      <c r="B13" s="12"/>
      <c r="C13" s="12"/>
      <c r="D13" s="12"/>
      <c r="E13" s="12"/>
      <c r="F13" s="3"/>
      <c r="G13" s="3"/>
      <c r="H13" s="6"/>
      <c r="I13" s="6"/>
      <c r="J13" s="3"/>
      <c r="K13" s="3"/>
      <c r="L13" s="3"/>
      <c r="M13" s="3"/>
      <c r="N13" s="3"/>
      <c r="O13" s="3"/>
    </row>
    <row r="14" spans="1:15" x14ac:dyDescent="0.25">
      <c r="A14" s="5" t="s">
        <v>21</v>
      </c>
      <c r="B14" s="13">
        <v>46188</v>
      </c>
      <c r="C14" s="3"/>
      <c r="D14" s="3"/>
      <c r="E14" s="3"/>
      <c r="F14" s="3"/>
      <c r="G14" s="3"/>
      <c r="H14" s="6"/>
      <c r="I14" s="6"/>
      <c r="J14" s="3"/>
      <c r="K14" s="3"/>
      <c r="L14" s="3"/>
      <c r="M14" s="3"/>
      <c r="N14" s="3"/>
      <c r="O14" s="3"/>
    </row>
  </sheetData>
  <mergeCells count="16">
    <mergeCell ref="B12:E12"/>
    <mergeCell ref="A1:O2"/>
    <mergeCell ref="A3:A4"/>
    <mergeCell ref="B3:C3"/>
    <mergeCell ref="E3:E4"/>
    <mergeCell ref="G3:G4"/>
    <mergeCell ref="I3:I4"/>
    <mergeCell ref="K3:K4"/>
    <mergeCell ref="L3:L4"/>
    <mergeCell ref="M3:M4"/>
    <mergeCell ref="N3:N4"/>
    <mergeCell ref="O3:O4"/>
    <mergeCell ref="A7:G7"/>
    <mergeCell ref="H7:O7"/>
    <mergeCell ref="B10:E10"/>
    <mergeCell ref="B11:E11"/>
  </mergeCells>
  <pageMargins left="0.70866141732283472" right="0.70866141732283472" top="0.35433070866141736" bottom="0.35433070866141736" header="0.31496062992125984" footer="0.31496062992125984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Манукян Мери Кареновка</dc:creator>
  <cp:lastModifiedBy>Варламова Оксана Генадьевна</cp:lastModifiedBy>
  <cp:lastPrinted>2026-03-04T23:21:37Z</cp:lastPrinted>
  <dcterms:created xsi:type="dcterms:W3CDTF">2025-12-02T05:16:20Z</dcterms:created>
  <dcterms:modified xsi:type="dcterms:W3CDTF">2026-06-11T00:09:43Z</dcterms:modified>
</cp:coreProperties>
</file>