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 44ФЗ\2026\Раскройная линейка\"/>
    </mc:Choice>
  </mc:AlternateContent>
  <bookViews>
    <workbookView xWindow="0" yWindow="0" windowWidth="19425" windowHeight="9120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H5" i="1"/>
  <c r="I5" i="1"/>
  <c r="N6" i="1" l="1"/>
  <c r="H6" i="1" s="1"/>
  <c r="B2" i="2" s="1"/>
  <c r="B3" i="2" s="1"/>
  <c r="C3" i="2" s="1"/>
  <c r="J5" i="1"/>
  <c r="B4" i="2" l="1"/>
  <c r="C4" i="2" s="1"/>
  <c r="C2" i="2"/>
  <c r="B5" i="2" l="1"/>
</calcChain>
</file>

<file path=xl/sharedStrings.xml><?xml version="1.0" encoding="utf-8"?>
<sst xmlns="http://schemas.openxmlformats.org/spreadsheetml/2006/main" count="29" uniqueCount="29">
  <si>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</si>
  <si>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</si>
  <si>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</si>
  <si>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</si>
  <si>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</si>
  <si>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</si>
  <si>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</si>
  <si>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</si>
  <si>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</si>
  <si>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</si>
  <si>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</si>
  <si>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</si>
  <si>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</si>
  <si>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</si>
  <si>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</si>
  <si>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</si>
  <si>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</si>
  <si>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</si>
  <si>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</si>
  <si>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</si>
  <si>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</si>
  <si>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</si>
  <si>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</si>
  <si>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</si>
  <si>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</si>
  <si>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</si>
  <si>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Директор                                                                                                          И.П.Семенцов</t>
  </si>
  <si>
    <t>Отрезна линека с дисковым аккумуляторным раскройным ножом с длинной ручкой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</si>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</sst>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12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6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1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1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0"/>
      <c r="L1" s="41"/>
      <c r="M1" s="42"/>
      <c r="N1" s="42"/>
    </row>
    <row r="2" spans="1:14" ht="20.2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9" customHeight="1" x14ac:dyDescent="0.2">
      <c r="A3" s="45" t="s">
        <v>15</v>
      </c>
      <c r="B3" s="45" t="s">
        <v>12</v>
      </c>
      <c r="C3" s="46" t="s">
        <v>14</v>
      </c>
      <c r="D3" s="46" t="s">
        <v>0</v>
      </c>
      <c r="E3" s="49" t="s">
        <v>16</v>
      </c>
      <c r="F3" s="50"/>
      <c r="G3" s="50"/>
      <c r="H3" s="44" t="s">
        <v>3</v>
      </c>
      <c r="I3" s="44"/>
      <c r="J3" s="44"/>
      <c r="K3" s="51" t="s">
        <v>22</v>
      </c>
      <c r="L3" s="51"/>
      <c r="M3" s="51"/>
      <c r="N3" s="51"/>
    </row>
    <row r="4" spans="1:14" ht="159" customHeight="1" x14ac:dyDescent="0.2">
      <c r="A4" s="45"/>
      <c r="B4" s="46"/>
      <c r="C4" s="48"/>
      <c r="D4" s="48"/>
      <c r="E4" s="18" t="s">
        <v>23</v>
      </c>
      <c r="F4" s="18" t="s">
        <v>24</v>
      </c>
      <c r="G4" s="18" t="s">
        <v>25</v>
      </c>
      <c r="H4" s="20" t="s">
        <v>2</v>
      </c>
      <c r="I4" s="21" t="s">
        <v>1</v>
      </c>
      <c r="J4" s="22" t="s">
        <v>17</v>
      </c>
      <c r="K4" s="23" t="s">
        <v>18</v>
      </c>
      <c r="L4" s="21" t="s">
        <v>21</v>
      </c>
      <c r="M4" s="21" t="s">
        <v>20</v>
      </c>
      <c r="N4" s="21" t="s">
        <v>19</v>
      </c>
    </row>
    <row r="5" spans="1:14" ht="29.25" customHeight="1" x14ac:dyDescent="0.2">
      <c r="A5" s="24">
        <v>1</v>
      </c>
      <c r="B5" s="25" t="s">
        <v>27</v>
      </c>
      <c r="C5" s="25" t="s">
        <v>28</v>
      </c>
      <c r="D5" s="24">
        <v>1</v>
      </c>
      <c r="E5" s="26">
        <v>23977</v>
      </c>
      <c r="F5" s="27">
        <v>25400</v>
      </c>
      <c r="G5" s="27">
        <v>26350</v>
      </c>
      <c r="H5" s="28">
        <f>AVERAGE(E5:G5)</f>
        <v>25242.333333333332</v>
      </c>
      <c r="I5" s="29">
        <f>STDEV(E5:G5)</f>
        <v>1194.3309145012254</v>
      </c>
      <c r="J5" s="29">
        <f>I5/H5*100</f>
        <v>4.7314600386964711</v>
      </c>
      <c r="K5" s="30">
        <f>((D5/3)*(SUM(E5:G5)))</f>
        <v>25242.333333333332</v>
      </c>
      <c r="L5" s="31">
        <f>K5/D5</f>
        <v>25242.333333333332</v>
      </c>
      <c r="M5" s="32">
        <f>ROUNDDOWN(L5,2)</f>
        <v>25242.33</v>
      </c>
      <c r="N5" s="32">
        <f>M5*D5</f>
        <v>25242.33</v>
      </c>
    </row>
    <row r="6" spans="1:14" s="35" customFormat="1" ht="31.5" customHeight="1" x14ac:dyDescent="0.25">
      <c r="A6" s="47" t="s">
        <v>10</v>
      </c>
      <c r="B6" s="47"/>
      <c r="C6" s="47"/>
      <c r="D6" s="47"/>
      <c r="E6" s="47"/>
      <c r="F6" s="47"/>
      <c r="G6" s="47"/>
      <c r="H6" s="52">
        <f>+N6</f>
        <v>25242.33</v>
      </c>
      <c r="I6" s="52"/>
      <c r="J6" s="33"/>
      <c r="K6" s="33"/>
      <c r="L6" s="33"/>
      <c r="M6" s="33"/>
      <c r="N6" s="34">
        <f>SUM(N5:N5)</f>
        <v>25242.33</v>
      </c>
    </row>
    <row r="7" spans="1:14" s="35" customFormat="1" ht="34.5" customHeight="1" x14ac:dyDescent="0.25">
      <c r="A7" s="43" t="s">
        <v>13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9" spans="1:14" x14ac:dyDescent="0.2">
      <c r="A9" s="37" t="s">
        <v>26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9:K9"/>
    <mergeCell ref="A2:N2"/>
    <mergeCell ref="K1:N1"/>
    <mergeCell ref="A7:N7"/>
    <mergeCell ref="H3:J3"/>
    <mergeCell ref="A3:A4"/>
    <mergeCell ref="B3:B4"/>
    <mergeCell ref="A6:G6"/>
    <mergeCell ref="C3:C4"/>
    <mergeCell ref="E3:G3"/>
    <mergeCell ref="D3:D4"/>
    <mergeCell ref="K3:N3"/>
    <mergeCell ref="H6:I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="77" zoomScaleNormal="77" workbookViewId="0">
      <selection activeCell="C4" sqref="C4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f>Лист1!H6</f>
        <v>25242.33</v>
      </c>
      <c r="C2" s="14">
        <f>B2/1000</f>
        <v>25.242330000000003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252.42330000000001</v>
      </c>
      <c r="C3" s="14">
        <f>B3/1000</f>
        <v>0.25242330000000002</v>
      </c>
    </row>
    <row r="4" spans="1:14" ht="15.75" x14ac:dyDescent="0.2">
      <c r="A4" s="13" t="s">
        <v>7</v>
      </c>
      <c r="B4" s="9">
        <f>B2*0.05</f>
        <v>1262.1165000000001</v>
      </c>
      <c r="C4" s="14">
        <f>B4/1000</f>
        <v>1.2621165000000001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1893.1747500000001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2026-05-28T04:44:49Z</dcterms:modified>
</cp:coreProperties>
</file>