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1\вся сеть фбуз\Buh14 (Матюхина И.И.)\Закупочные ссесии Березка\44 ФЗ\Столы бухгалтерия\"/>
    </mc:Choice>
  </mc:AlternateContent>
  <bookViews>
    <workbookView xWindow="0" yWindow="0" windowWidth="28800" windowHeight="12225"/>
  </bookViews>
  <sheets>
    <sheet name="НМЦК" sheetId="5" r:id="rId1"/>
  </sheets>
  <calcPr calcId="179021" refMode="R1C1"/>
</workbook>
</file>

<file path=xl/calcChain.xml><?xml version="1.0" encoding="utf-8"?>
<calcChain xmlns="http://schemas.openxmlformats.org/spreadsheetml/2006/main">
  <c r="Q6" i="5" l="1"/>
  <c r="R6" i="5" l="1"/>
  <c r="G6" i="5"/>
  <c r="H6" i="5"/>
  <c r="I6" i="5"/>
  <c r="J6" i="5"/>
  <c r="K6" i="5"/>
  <c r="S6" i="5" l="1"/>
  <c r="Q5" i="5"/>
  <c r="R5" i="5" s="1"/>
  <c r="K5" i="5"/>
  <c r="J5" i="5"/>
  <c r="I5" i="5"/>
  <c r="H5" i="5"/>
  <c r="G5" i="5"/>
  <c r="S5" i="5" l="1"/>
  <c r="Q4" i="5"/>
  <c r="R4" i="5" s="1"/>
  <c r="R7" i="5" s="1"/>
  <c r="K4" i="5"/>
  <c r="J4" i="5"/>
  <c r="I4" i="5"/>
  <c r="H4" i="5"/>
  <c r="G4" i="5"/>
  <c r="S4" i="5" l="1"/>
</calcChain>
</file>

<file path=xl/sharedStrings.xml><?xml version="1.0" encoding="utf-8"?>
<sst xmlns="http://schemas.openxmlformats.org/spreadsheetml/2006/main" count="31" uniqueCount="27">
  <si>
    <t>№ п/п</t>
  </si>
  <si>
    <t>Наименования</t>
  </si>
  <si>
    <t>Ед. измер.</t>
  </si>
  <si>
    <t>ЭПИДФОНД</t>
  </si>
  <si>
    <t>ДЕМОГРАФИЯ</t>
  </si>
  <si>
    <t>ПРИНОСЯЩАЯ   ДОХОД    ДЕЯТЕЛЬНОСТЬ</t>
  </si>
  <si>
    <t>выполнение  ГОСУДАРСТВЕННОГО  ЗАДАНИЯ</t>
  </si>
  <si>
    <t>ГЕНЕРАЛЬНАЯ   УБОРКА</t>
  </si>
  <si>
    <t>СТРАНА     ПРОИСХОЖДЕНИЯ ТОВАРА</t>
  </si>
  <si>
    <t>ЛООИ</t>
  </si>
  <si>
    <t>Вирусологич.лаб</t>
  </si>
  <si>
    <t>Количество</t>
  </si>
  <si>
    <t xml:space="preserve">Метод определения и 
обоснования цены
</t>
  </si>
  <si>
    <t>Цена услуги за ед. в соответствии с источниками информации, руб.</t>
  </si>
  <si>
    <t>Средняя цена услуги за ед. в соответствии с источниками информации, руб.</t>
  </si>
  <si>
    <t>Расчетная цена заказчика, руб</t>
  </si>
  <si>
    <t>Коэффициент вариации V, %</t>
  </si>
  <si>
    <t>Метод сопоставимых рыночных цен (анализа рынка) (п. 1 ч. 1 статьи 22 Федерального закона № 44-ФЗ от 05.04.2013г.)</t>
  </si>
  <si>
    <t>Значение коэффициента вариации не превышает 33%, совокупность ценовых значений является однородной.</t>
  </si>
  <si>
    <t>шт</t>
  </si>
  <si>
    <t>Стол письменный криволинейный, правый</t>
  </si>
  <si>
    <t>Стол письменный криволинейный, левый</t>
  </si>
  <si>
    <t>Мобильная офисная тумба с колесиками и замком, 3 ящика</t>
  </si>
  <si>
    <t>ОКПД</t>
  </si>
  <si>
    <t>31.01.12.110</t>
  </si>
  <si>
    <t>Обоснование начальной ( максимальной) цены на право заключить контракт на поставку офисной мебели для нужд ФБУЗ «Центр гигиены и эпидемиологии в Ставропольском крае»</t>
  </si>
  <si>
    <t>Начальная (максимальная) цена контракта составляет: 85001,30 ( Восемьдесят пять тысяч один руб. 30 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</si>
</sst>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00"/>
    <numFmt numFmtId="165" formatCode="#,##0.00_ ;\-#,##0.0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0"/>
      <name val="Arial Cyr"/>
      <charset val="204"/>
    </font>
    <font>
      <b/>
      <sz val="1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rgb="FF00000A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164" fontId="2" fillId="0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2" applyFont="1" applyBorder="1" applyAlignment="1">
      <alignment horizontal="center" vertical="center"/>
    </xf>
    <xf numFmtId="43" fontId="0" fillId="0" borderId="0" xfId="0" applyNumberFormat="1"/>
    <xf numFmtId="43" fontId="0" fillId="0" borderId="0" xfId="2" applyFont="1"/>
    <xf numFmtId="1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43" fontId="0" fillId="0" borderId="1" xfId="2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65" fontId="0" fillId="0" borderId="1" xfId="2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165" fontId="0" fillId="0" borderId="0" xfId="0" applyNumberFormat="1"/>
    <xf numFmtId="0" fontId="5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3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topLeftCell="A4" zoomScale="89" zoomScaleNormal="89" workbookViewId="0">
      <selection activeCell="Q4" sqref="Q4"/>
    </sheetView>
  </sheetViews>
  <sheetFormatPr defaultRowHeight="15" x14ac:dyDescent="0.25"/>
  <cols>
    <col min="1" max="1" width="5.140625" customWidth="1"/>
    <col min="2" max="2" width="29" customWidth="1"/>
    <col min="3" max="3" width="11.5703125" customWidth="1"/>
    <col min="4" max="5" width="9.140625" hidden="1" customWidth="1"/>
    <col min="6" max="6" width="12.7109375" style="4" customWidth="1"/>
    <col min="7" max="7" width="9.28515625" hidden="1" customWidth="1"/>
    <col min="8" max="9" width="9.140625" hidden="1" customWidth="1"/>
    <col min="10" max="10" width="12.28515625" hidden="1" customWidth="1"/>
    <col min="11" max="11" width="13.28515625" hidden="1" customWidth="1"/>
    <col min="12" max="12" width="9.140625" hidden="1" customWidth="1"/>
    <col min="13" max="13" width="24.28515625" customWidth="1"/>
    <col min="14" max="14" width="17.7109375" customWidth="1"/>
    <col min="15" max="15" width="22.28515625" customWidth="1"/>
    <col min="16" max="16" width="17.28515625" customWidth="1"/>
    <col min="17" max="17" width="19.42578125" customWidth="1"/>
    <col min="18" max="18" width="15.7109375" customWidth="1"/>
    <col min="19" max="19" width="17.85546875" customWidth="1"/>
    <col min="20" max="20" width="16.28515625" customWidth="1"/>
    <col min="21" max="21" width="14.85546875" customWidth="1"/>
    <col min="22" max="22" width="16.7109375" customWidth="1"/>
  </cols>
  <sheetData>
    <row r="1" spans="1:25" ht="46.5" customHeight="1" x14ac:dyDescent="0.3">
      <c r="B1" s="26" t="s">
        <v>25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25" ht="20.25" customHeight="1" x14ac:dyDescent="0.3">
      <c r="B2" s="22"/>
      <c r="C2" s="22" t="s">
        <v>23</v>
      </c>
      <c r="D2" s="22"/>
      <c r="E2" s="22"/>
      <c r="F2" s="23"/>
      <c r="G2" s="22"/>
      <c r="H2" s="22"/>
      <c r="I2" s="22"/>
      <c r="J2" s="22"/>
      <c r="K2" s="22"/>
      <c r="L2" s="22"/>
      <c r="M2" s="24" t="s">
        <v>24</v>
      </c>
      <c r="N2" s="22"/>
      <c r="O2" s="22"/>
      <c r="P2" s="22"/>
      <c r="Q2" s="22"/>
      <c r="R2" s="22"/>
      <c r="S2" s="22"/>
    </row>
    <row r="3" spans="1:25" ht="138.75" customHeight="1" x14ac:dyDescent="0.25">
      <c r="A3" s="1" t="s">
        <v>0</v>
      </c>
      <c r="B3" s="13" t="s">
        <v>1</v>
      </c>
      <c r="C3" s="1" t="s">
        <v>2</v>
      </c>
      <c r="D3" s="1" t="s">
        <v>10</v>
      </c>
      <c r="E3" s="1" t="s">
        <v>9</v>
      </c>
      <c r="F3" s="1" t="s">
        <v>11</v>
      </c>
      <c r="G3" s="1" t="s">
        <v>6</v>
      </c>
      <c r="H3" s="1" t="s">
        <v>4</v>
      </c>
      <c r="I3" s="1" t="s">
        <v>7</v>
      </c>
      <c r="J3" s="1" t="s">
        <v>5</v>
      </c>
      <c r="K3" s="2" t="s">
        <v>3</v>
      </c>
      <c r="L3" s="2" t="s">
        <v>8</v>
      </c>
      <c r="M3" s="2" t="s">
        <v>12</v>
      </c>
      <c r="N3" s="25" t="s">
        <v>13</v>
      </c>
      <c r="O3" s="25"/>
      <c r="P3" s="25"/>
      <c r="Q3" s="2" t="s">
        <v>14</v>
      </c>
      <c r="R3" s="2" t="s">
        <v>15</v>
      </c>
      <c r="S3" s="2" t="s">
        <v>16</v>
      </c>
      <c r="U3" s="20"/>
    </row>
    <row r="4" spans="1:25" ht="148.5" customHeight="1" x14ac:dyDescent="0.25">
      <c r="A4" s="1">
        <v>1</v>
      </c>
      <c r="B4" s="16" t="s">
        <v>20</v>
      </c>
      <c r="C4" s="10" t="s">
        <v>19</v>
      </c>
      <c r="D4" s="5">
        <v>10</v>
      </c>
      <c r="E4" s="5"/>
      <c r="F4" s="3">
        <v>2</v>
      </c>
      <c r="G4" s="6" t="e">
        <f>#REF!+#REF!</f>
        <v>#REF!</v>
      </c>
      <c r="H4" s="6" t="e">
        <f>#REF!+#REF!</f>
        <v>#REF!</v>
      </c>
      <c r="I4" s="6" t="e">
        <f>#REF!+#REF!</f>
        <v>#REF!</v>
      </c>
      <c r="J4" s="6" t="e">
        <f>#REF!+#REF!</f>
        <v>#REF!</v>
      </c>
      <c r="K4" s="6" t="e">
        <f>#REF!+#REF!</f>
        <v>#REF!</v>
      </c>
      <c r="L4" s="6"/>
      <c r="M4" s="3" t="s">
        <v>17</v>
      </c>
      <c r="N4" s="7">
        <v>11524</v>
      </c>
      <c r="O4" s="7">
        <v>11814</v>
      </c>
      <c r="P4" s="7">
        <v>13180</v>
      </c>
      <c r="Q4" s="12">
        <f t="shared" ref="Q4:Q5" si="0">(N4+O4+P4)/3</f>
        <v>12172.666666666666</v>
      </c>
      <c r="R4" s="14">
        <f>F4*Q4-0.01</f>
        <v>24345.323333333334</v>
      </c>
      <c r="S4" s="11">
        <f t="shared" ref="S4:S6" si="1">STDEV(N4:P4)/AVERAGE(Q4)*100</f>
        <v>7.2650028347100282</v>
      </c>
      <c r="T4" s="8"/>
      <c r="U4" s="9"/>
      <c r="V4" s="9"/>
      <c r="Y4" s="9"/>
    </row>
    <row r="5" spans="1:25" ht="109.5" customHeight="1" x14ac:dyDescent="0.25">
      <c r="A5" s="15">
        <v>2</v>
      </c>
      <c r="B5" s="3" t="s">
        <v>21</v>
      </c>
      <c r="C5" s="10" t="s">
        <v>19</v>
      </c>
      <c r="D5" s="5">
        <v>10</v>
      </c>
      <c r="E5" s="5"/>
      <c r="F5" s="3">
        <v>2</v>
      </c>
      <c r="G5" s="6" t="e">
        <f>#REF!+#REF!</f>
        <v>#REF!</v>
      </c>
      <c r="H5" s="6" t="e">
        <f>#REF!+#REF!</f>
        <v>#REF!</v>
      </c>
      <c r="I5" s="6" t="e">
        <f>#REF!+#REF!</f>
        <v>#REF!</v>
      </c>
      <c r="J5" s="6" t="e">
        <f>#REF!+#REF!</f>
        <v>#REF!</v>
      </c>
      <c r="K5" s="6" t="e">
        <f>#REF!+#REF!</f>
        <v>#REF!</v>
      </c>
      <c r="L5" s="6"/>
      <c r="M5" s="3" t="s">
        <v>17</v>
      </c>
      <c r="N5" s="7">
        <v>11524</v>
      </c>
      <c r="O5" s="7">
        <v>11814</v>
      </c>
      <c r="P5" s="7">
        <v>13180</v>
      </c>
      <c r="Q5" s="12">
        <f t="shared" si="0"/>
        <v>12172.666666666666</v>
      </c>
      <c r="R5" s="14">
        <f>F5*Q5-0.01</f>
        <v>24345.323333333334</v>
      </c>
      <c r="S5" s="11">
        <f t="shared" si="1"/>
        <v>7.2650028347100282</v>
      </c>
      <c r="T5" s="8"/>
      <c r="U5" s="9"/>
      <c r="V5" s="9"/>
      <c r="Y5" s="9"/>
    </row>
    <row r="6" spans="1:25" ht="109.5" customHeight="1" x14ac:dyDescent="0.25">
      <c r="A6" s="15">
        <v>3</v>
      </c>
      <c r="B6" s="21" t="s">
        <v>22</v>
      </c>
      <c r="C6" s="10" t="s">
        <v>19</v>
      </c>
      <c r="D6" s="5">
        <v>10</v>
      </c>
      <c r="E6" s="5"/>
      <c r="F6" s="3">
        <v>4</v>
      </c>
      <c r="G6" s="6" t="e">
        <f>#REF!+#REF!</f>
        <v>#REF!</v>
      </c>
      <c r="H6" s="6" t="e">
        <f>#REF!+#REF!</f>
        <v>#REF!</v>
      </c>
      <c r="I6" s="6" t="e">
        <f>#REF!+#REF!</f>
        <v>#REF!</v>
      </c>
      <c r="J6" s="6" t="e">
        <f>#REF!+#REF!</f>
        <v>#REF!</v>
      </c>
      <c r="K6" s="6" t="e">
        <f>#REF!+#REF!</f>
        <v>#REF!</v>
      </c>
      <c r="L6" s="6"/>
      <c r="M6" s="3" t="s">
        <v>17</v>
      </c>
      <c r="N6" s="7">
        <v>9335</v>
      </c>
      <c r="O6" s="7">
        <v>8358</v>
      </c>
      <c r="P6" s="7">
        <v>9540</v>
      </c>
      <c r="Q6" s="12">
        <f>(N6+O6+P6)/3</f>
        <v>9077.6666666666661</v>
      </c>
      <c r="R6" s="14">
        <f>F6*Q6</f>
        <v>36310.666666666664</v>
      </c>
      <c r="S6" s="11">
        <f t="shared" si="1"/>
        <v>6.9579773007748233</v>
      </c>
      <c r="T6" s="8"/>
      <c r="U6" s="9"/>
      <c r="V6" s="9"/>
      <c r="Y6" s="9"/>
    </row>
    <row r="7" spans="1:25" x14ac:dyDescent="0.25">
      <c r="R7" s="19">
        <f>SUM(R4:R6)-0.01</f>
        <v>85001.30333333333</v>
      </c>
    </row>
    <row r="10" spans="1:25" ht="18.75" x14ac:dyDescent="0.3">
      <c r="B10" s="17" t="s">
        <v>26</v>
      </c>
      <c r="C10" s="17"/>
      <c r="D10" s="17"/>
      <c r="E10" s="17"/>
      <c r="F10" s="18"/>
      <c r="G10" s="17"/>
      <c r="H10" s="17"/>
      <c r="I10" s="17"/>
      <c r="J10" s="17"/>
      <c r="K10" s="17"/>
      <c r="L10" s="17"/>
      <c r="M10" s="17"/>
      <c r="N10" s="17"/>
      <c r="O10" s="17"/>
    </row>
    <row r="11" spans="1:25" ht="18.75" x14ac:dyDescent="0.3">
      <c r="B11" s="17"/>
      <c r="C11" s="17"/>
      <c r="D11" s="17"/>
      <c r="E11" s="17"/>
      <c r="F11" s="18"/>
      <c r="G11" s="17"/>
      <c r="H11" s="17"/>
      <c r="I11" s="17"/>
      <c r="J11" s="17"/>
      <c r="K11" s="17"/>
      <c r="L11" s="17"/>
      <c r="M11" s="17"/>
      <c r="N11" s="17"/>
      <c r="O11" s="17"/>
    </row>
    <row r="12" spans="1:25" ht="18.75" x14ac:dyDescent="0.3">
      <c r="B12" s="17" t="s">
        <v>18</v>
      </c>
      <c r="C12" s="17"/>
      <c r="D12" s="17"/>
      <c r="E12" s="17"/>
      <c r="F12" s="18"/>
      <c r="G12" s="17"/>
      <c r="H12" s="17"/>
      <c r="I12" s="17"/>
      <c r="J12" s="17"/>
      <c r="K12" s="17"/>
      <c r="L12" s="17"/>
      <c r="M12" s="17"/>
      <c r="N12" s="17"/>
      <c r="O12" s="17"/>
    </row>
    <row r="13" spans="1:25" ht="18.75" x14ac:dyDescent="0.3">
      <c r="B13" s="17"/>
      <c r="C13" s="17"/>
      <c r="D13" s="17"/>
      <c r="E13" s="17"/>
      <c r="F13" s="18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2">
    <mergeCell ref="N3:P3"/>
    <mergeCell ref="B1:S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Шелкунова И.Н.</cp:lastModifiedBy>
  <cp:lastPrinted>2025-05-16T12:32:54Z</cp:lastPrinted>
  <dcterms:created xsi:type="dcterms:W3CDTF">2023-01-25T09:55:56Z</dcterms:created>
  <dcterms:modified xsi:type="dcterms:W3CDTF">2026-06-29T09:11:35Z</dcterms:modified>
</cp:coreProperties>
</file>