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495"/>
  </bookViews>
  <sheets>
    <sheet name="общий" sheetId="14" r:id="rId1"/>
  </sheets>
  <externalReferences>
    <externalReference r:id="rId2"/>
  </externalReferences>
  <definedNames>
    <definedName name="_xlnm._FilterDatabase" localSheetId="0" hidden="1">общий!$A$4:$P$72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L68" i="14" l="1"/>
  <c r="J67" i="14"/>
  <c r="J68" i="14"/>
  <c r="J69" i="14"/>
  <c r="J70" i="14"/>
  <c r="J71" i="14"/>
  <c r="J72" i="14"/>
  <c r="H67" i="14"/>
  <c r="K67" i="14" s="1"/>
  <c r="H68" i="14"/>
  <c r="K68" i="14" s="1"/>
  <c r="H69" i="14"/>
  <c r="K69" i="14" s="1"/>
  <c r="H70" i="14"/>
  <c r="K70" i="14" s="1"/>
  <c r="H71" i="14"/>
  <c r="L71" i="14" s="1"/>
  <c r="H72" i="14"/>
  <c r="K72" i="14" s="1"/>
  <c r="L69" i="14" l="1"/>
  <c r="L67" i="14"/>
  <c r="L72" i="14"/>
  <c r="K71" i="14"/>
  <c r="L70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H7" i="14"/>
  <c r="K7" i="14" s="1"/>
  <c r="H8" i="14"/>
  <c r="K8" i="14" s="1"/>
  <c r="H9" i="14"/>
  <c r="K9" i="14" s="1"/>
  <c r="H10" i="14"/>
  <c r="K10" i="14" s="1"/>
  <c r="H11" i="14"/>
  <c r="K11" i="14" s="1"/>
  <c r="H12" i="14"/>
  <c r="K12" i="14" s="1"/>
  <c r="H13" i="14"/>
  <c r="K13" i="14" s="1"/>
  <c r="H14" i="14"/>
  <c r="K14" i="14" s="1"/>
  <c r="H15" i="14"/>
  <c r="K15" i="14" s="1"/>
  <c r="H16" i="14"/>
  <c r="L16" i="14" s="1"/>
  <c r="H17" i="14"/>
  <c r="L17" i="14" s="1"/>
  <c r="H18" i="14"/>
  <c r="K18" i="14" s="1"/>
  <c r="H19" i="14"/>
  <c r="K19" i="14" s="1"/>
  <c r="H20" i="14"/>
  <c r="K20" i="14" s="1"/>
  <c r="H21" i="14"/>
  <c r="K21" i="14" s="1"/>
  <c r="H22" i="14"/>
  <c r="K22" i="14" s="1"/>
  <c r="H23" i="14"/>
  <c r="K23" i="14" s="1"/>
  <c r="H24" i="14"/>
  <c r="K24" i="14" s="1"/>
  <c r="H25" i="14"/>
  <c r="K25" i="14" s="1"/>
  <c r="H26" i="14"/>
  <c r="K26" i="14" s="1"/>
  <c r="H27" i="14"/>
  <c r="K27" i="14" s="1"/>
  <c r="H28" i="14"/>
  <c r="L28" i="14" s="1"/>
  <c r="H29" i="14"/>
  <c r="L29" i="14" s="1"/>
  <c r="H30" i="14"/>
  <c r="K30" i="14" s="1"/>
  <c r="H31" i="14"/>
  <c r="K31" i="14" s="1"/>
  <c r="H32" i="14"/>
  <c r="K32" i="14" s="1"/>
  <c r="H33" i="14"/>
  <c r="K33" i="14" s="1"/>
  <c r="H34" i="14"/>
  <c r="K34" i="14" s="1"/>
  <c r="H35" i="14"/>
  <c r="K35" i="14" s="1"/>
  <c r="H36" i="14"/>
  <c r="K36" i="14" s="1"/>
  <c r="H37" i="14"/>
  <c r="K37" i="14" s="1"/>
  <c r="H38" i="14"/>
  <c r="K38" i="14" s="1"/>
  <c r="H39" i="14"/>
  <c r="K39" i="14" s="1"/>
  <c r="H40" i="14"/>
  <c r="L40" i="14" s="1"/>
  <c r="H41" i="14"/>
  <c r="L41" i="14" s="1"/>
  <c r="H42" i="14"/>
  <c r="K42" i="14" s="1"/>
  <c r="K73" i="14" s="1"/>
  <c r="H43" i="14"/>
  <c r="K43" i="14" s="1"/>
  <c r="H44" i="14"/>
  <c r="K44" i="14" s="1"/>
  <c r="H45" i="14"/>
  <c r="K45" i="14" s="1"/>
  <c r="H46" i="14"/>
  <c r="K46" i="14" s="1"/>
  <c r="H47" i="14"/>
  <c r="K47" i="14" s="1"/>
  <c r="H48" i="14"/>
  <c r="K48" i="14" s="1"/>
  <c r="H49" i="14"/>
  <c r="K49" i="14" s="1"/>
  <c r="H50" i="14"/>
  <c r="K50" i="14" s="1"/>
  <c r="H51" i="14"/>
  <c r="K51" i="14" s="1"/>
  <c r="H52" i="14"/>
  <c r="K52" i="14" s="1"/>
  <c r="H53" i="14"/>
  <c r="L53" i="14" s="1"/>
  <c r="H54" i="14"/>
  <c r="K54" i="14" s="1"/>
  <c r="H55" i="14"/>
  <c r="L55" i="14" s="1"/>
  <c r="H56" i="14"/>
  <c r="L56" i="14" s="1"/>
  <c r="H57" i="14"/>
  <c r="K57" i="14" s="1"/>
  <c r="H58" i="14"/>
  <c r="K58" i="14" s="1"/>
  <c r="H59" i="14"/>
  <c r="K59" i="14" s="1"/>
  <c r="H60" i="14"/>
  <c r="K60" i="14" s="1"/>
  <c r="H61" i="14"/>
  <c r="K61" i="14" s="1"/>
  <c r="H62" i="14"/>
  <c r="K62" i="14" s="1"/>
  <c r="H63" i="14"/>
  <c r="K63" i="14" s="1"/>
  <c r="H64" i="14"/>
  <c r="K64" i="14" s="1"/>
  <c r="H65" i="14"/>
  <c r="K65" i="14" s="1"/>
  <c r="H66" i="14"/>
  <c r="L66" i="14" s="1"/>
  <c r="L52" i="14" l="1"/>
  <c r="L51" i="14"/>
  <c r="K56" i="14"/>
  <c r="L39" i="14"/>
  <c r="K55" i="14"/>
  <c r="L38" i="14"/>
  <c r="K41" i="14"/>
  <c r="L27" i="14"/>
  <c r="K40" i="14"/>
  <c r="L26" i="14"/>
  <c r="K29" i="14"/>
  <c r="L15" i="14"/>
  <c r="K28" i="14"/>
  <c r="L14" i="14"/>
  <c r="K17" i="14"/>
  <c r="K16" i="14"/>
  <c r="L65" i="14"/>
  <c r="L64" i="14"/>
  <c r="L63" i="14"/>
  <c r="L50" i="14"/>
  <c r="L37" i="14"/>
  <c r="L25" i="14"/>
  <c r="L13" i="14"/>
  <c r="K66" i="14"/>
  <c r="L62" i="14"/>
  <c r="L49" i="14"/>
  <c r="L36" i="14"/>
  <c r="L24" i="14"/>
  <c r="L12" i="14"/>
  <c r="L61" i="14"/>
  <c r="L48" i="14"/>
  <c r="L35" i="14"/>
  <c r="L23" i="14"/>
  <c r="L11" i="14"/>
  <c r="L60" i="14"/>
  <c r="L47" i="14"/>
  <c r="L34" i="14"/>
  <c r="L22" i="14"/>
  <c r="L10" i="14"/>
  <c r="L59" i="14"/>
  <c r="L46" i="14"/>
  <c r="L33" i="14"/>
  <c r="L21" i="14"/>
  <c r="L9" i="14"/>
  <c r="L58" i="14"/>
  <c r="L45" i="14"/>
  <c r="L32" i="14"/>
  <c r="L20" i="14"/>
  <c r="L8" i="14"/>
  <c r="L57" i="14"/>
  <c r="L44" i="14"/>
  <c r="L31" i="14"/>
  <c r="L19" i="14"/>
  <c r="L7" i="14"/>
  <c r="L42" i="14"/>
  <c r="L73" i="14" s="1"/>
  <c r="L30" i="14"/>
  <c r="L18" i="14"/>
  <c r="L54" i="14"/>
  <c r="K53" i="14"/>
  <c r="L43" i="14"/>
  <c r="J6" i="14"/>
  <c r="H6" i="14"/>
  <c r="K6" i="14" s="1"/>
  <c r="L6" i="14" l="1"/>
  <c r="H5" i="14" l="1"/>
  <c r="I5" i="14"/>
  <c r="J5" i="14"/>
  <c r="L5" i="14" l="1"/>
  <c r="K5" i="14"/>
</calcChain>
</file>

<file path=xl/sharedStrings.xml><?xml version="1.0" encoding="utf-8"?>
<sst xmlns="http://schemas.openxmlformats.org/spreadsheetml/2006/main" count="152" uniqueCount="88">
  <si>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</si>
  <si>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</si>
  <si>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</si>
  <si>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</si>
  <si>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</si>
  <si>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</si>
  <si>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</si>
  <si>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</si>
  <si>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</si>
  <si>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 xml:space="preserve">Поставщик  №1
</t>
  </si>
  <si>
    <t xml:space="preserve">Поставщик №2
</t>
  </si>
  <si>
    <t xml:space="preserve">Обоснование начальной (максимальной) цены контракта 
</t>
  </si>
  <si>
    <t>Коммерческие предложения (руб,/ед,изм,)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</si>
  <si>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</si>
  <si>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 xml:space="preserve">Поставщик №3
</t>
  </si>
  <si>
    <t>шт</t>
  </si>
  <si>
    <t>НМЦК, рассчитанная по минимальному значению за ед., руб.</t>
  </si>
  <si>
    <t>Саморез 3,5х16</t>
  </si>
  <si>
    <t>Саморез 3,5х19</t>
  </si>
  <si>
    <t>Саморез 3,5х25</t>
  </si>
  <si>
    <t>Саморез 3,5х32</t>
  </si>
  <si>
    <t>Саморез 3,5х41</t>
  </si>
  <si>
    <t>Саморез 3,5х51</t>
  </si>
  <si>
    <t>Саморез 3,8х64</t>
  </si>
  <si>
    <t>Саморез 4,2х76</t>
  </si>
  <si>
    <t>Саморез с прес/шайбой острый 4,2х16</t>
  </si>
  <si>
    <t>Саморез с прес/шайбой острый 4,2х25</t>
  </si>
  <si>
    <t>Саморез с прес/шайбой острый 4,2х32</t>
  </si>
  <si>
    <t>Саморез с прес/шайбой острый 4,2х41</t>
  </si>
  <si>
    <t>Саморез с прес/шайбой острый 4,2х57</t>
  </si>
  <si>
    <t>Саморез с прес/шайбой острый 4,2х76</t>
  </si>
  <si>
    <t>Саморез с прес/шайбой сверло 4,2х16</t>
  </si>
  <si>
    <t>Саморез с прес/шайбой сверло 4,2х19</t>
  </si>
  <si>
    <t>Саморез с прес/шайбой сверло 4,2х25</t>
  </si>
  <si>
    <t>Саморез с прес/шайбой сверло 4,2х32</t>
  </si>
  <si>
    <t>Саморез с прес/шайбой сверло 4,2х41</t>
  </si>
  <si>
    <t>Саморез с прес/шайбой сверло 4,2х57</t>
  </si>
  <si>
    <t>Саморез с прес/шайбой сверло 4,2х76</t>
  </si>
  <si>
    <t>Дюбель U 6х42</t>
  </si>
  <si>
    <t>Саморез кров.мет цинк 5,5х19</t>
  </si>
  <si>
    <t>Саморез кров.мет цинк 5,5х25</t>
  </si>
  <si>
    <t>Саморез кров.мет цинк 5,5х38</t>
  </si>
  <si>
    <t>Саморез кров.мет цинк 4,8х19</t>
  </si>
  <si>
    <t>Саморез кров.мет цинк 4,8х25</t>
  </si>
  <si>
    <t>Саморез кров.мет цинк 4,8х35</t>
  </si>
  <si>
    <t>Саморез 4,8х102</t>
  </si>
  <si>
    <t>Бита PH 2х50мм</t>
  </si>
  <si>
    <t>Бита PH 3х50мм</t>
  </si>
  <si>
    <t>Бита PZ 2х50мм</t>
  </si>
  <si>
    <t>Бита PZ 3х50мм</t>
  </si>
  <si>
    <t>Набор инструментов универсальный МАСТАК 82 предмета, 01-082C</t>
  </si>
  <si>
    <t>Профиль потолочный ПП 60х27/3м</t>
  </si>
  <si>
    <t>Профиль потолочный ПН 27х28/ 3м</t>
  </si>
  <si>
    <t>Колер охра 0,1 л</t>
  </si>
  <si>
    <t>Колер черная 0,1 л</t>
  </si>
  <si>
    <t>Гидроизоляция цементная мешок 20 кг</t>
  </si>
  <si>
    <t>Анкерный болт 10-180 мм</t>
  </si>
  <si>
    <t>Рулетка 5 м MOS</t>
  </si>
  <si>
    <t>Смазка RC-40 авто WD</t>
  </si>
  <si>
    <t>Решетка разъемная с москитной сеткой 300х200х8 мм наклонные жалюзи</t>
  </si>
  <si>
    <t>Лист ГКЛ 1200х2500х9,5мм</t>
  </si>
  <si>
    <t>Фанера ФК 1525х1525х10мм</t>
  </si>
  <si>
    <t>Пенопласт 1000х1000х50мм</t>
  </si>
  <si>
    <t>ДСП 3500х1750х16мм</t>
  </si>
  <si>
    <t>Растворитель 646, 1л</t>
  </si>
  <si>
    <t>Шпаклевка гипс ЕК К 300 мешок 20кг</t>
  </si>
  <si>
    <t>Штукатурка гипс Ротбанд мешок 30кг</t>
  </si>
  <si>
    <t>Клей для плитки универ. ЕК 3000 мешок 25кг</t>
  </si>
  <si>
    <t>Смазка WD-40 универсальная 450мл</t>
  </si>
  <si>
    <t>Герметик санитарный прозрачный</t>
  </si>
  <si>
    <t>Уголок крепежный 50х50х35х2мм</t>
  </si>
  <si>
    <t>Уголок крепежный 100х100х60х2мм</t>
  </si>
  <si>
    <t>Мебельный уголок 20х20х16 мм</t>
  </si>
  <si>
    <t>Крепежный уголок равносторонний 30х30х20 мм</t>
  </si>
  <si>
    <t>Клей Момент Монтаж Супер 400гр</t>
  </si>
  <si>
    <t>Краска фасадная белая, F тара 14кг</t>
  </si>
  <si>
    <t>Мебельная подвеска 105 мм</t>
  </si>
  <si>
    <t>Плита потолочная 600x600 Армстронг / упак. 20 шт</t>
  </si>
  <si>
    <t>Перчатки ПВХ</t>
  </si>
  <si>
    <t>пара</t>
  </si>
  <si>
    <t>кг</t>
  </si>
  <si>
    <t>л</t>
  </si>
  <si>
    <t>Пескобетон М300 25кг</t>
  </si>
  <si>
    <t>Дверной доводчик до 40 кг</t>
  </si>
  <si>
    <t>Дверной доводчик до 60 кг</t>
  </si>
  <si>
    <t>Шариковый фиксатор 0001</t>
  </si>
  <si>
    <t>Цилиндровый механизм 60мм</t>
  </si>
  <si>
    <t>Плита потолочная 600x600х7мм Армстронг 24 упак.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</si>
</sst>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8" fillId="0" borderId="0"/>
    <xf numFmtId="0" fontId="38" fillId="0" borderId="0"/>
  </cellStyleXfs>
  <cellXfs count="62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166" fontId="37" fillId="0" borderId="3" xfId="1" applyNumberFormat="1" applyFont="1" applyFill="1" applyBorder="1" applyAlignment="1" applyProtection="1">
      <alignment horizontal="center" vertical="top" wrapText="1"/>
      <protection hidden="1"/>
    </xf>
    <xf numFmtId="3" fontId="33" fillId="0" borderId="0" xfId="0" applyNumberFormat="1" applyFont="1" applyFill="1"/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8" xfId="1" applyFont="1" applyFill="1" applyBorder="1" applyAlignment="1">
      <alignment horizontal="left" vertical="top" wrapText="1"/>
    </xf>
    <xf numFmtId="43" fontId="33" fillId="0" borderId="17" xfId="84" applyFont="1" applyFill="1" applyBorder="1" applyAlignment="1">
      <alignment horizontal="center" vertical="top" wrapText="1"/>
    </xf>
    <xf numFmtId="0" fontId="32" fillId="0" borderId="19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left" vertical="top" wrapText="1"/>
    </xf>
    <xf numFmtId="4" fontId="33" fillId="0" borderId="0" xfId="0" applyNumberFormat="1" applyFont="1" applyFill="1" applyAlignment="1">
      <alignment horizontal="center" vertical="center"/>
    </xf>
    <xf numFmtId="3" fontId="33" fillId="0" borderId="16" xfId="1" applyNumberFormat="1" applyFont="1" applyFill="1" applyBorder="1" applyAlignment="1">
      <alignment horizontal="center" vertical="top" wrapText="1"/>
    </xf>
    <xf numFmtId="4" fontId="33" fillId="0" borderId="3" xfId="1" applyNumberFormat="1" applyFont="1" applyFill="1" applyBorder="1" applyAlignment="1" applyProtection="1">
      <alignment horizontal="center" vertical="top" wrapText="1"/>
      <protection hidden="1"/>
    </xf>
    <xf numFmtId="4" fontId="29" fillId="0" borderId="3" xfId="0" applyNumberFormat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center" vertical="center" wrapText="1"/>
    </xf>
    <xf numFmtId="43" fontId="33" fillId="0" borderId="16" xfId="84" applyFont="1" applyFill="1" applyBorder="1" applyAlignment="1">
      <alignment horizontal="center" vertical="top" wrapText="1"/>
    </xf>
    <xf numFmtId="0" fontId="28" fillId="0" borderId="19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center" wrapText="1"/>
    </xf>
    <xf numFmtId="3" fontId="32" fillId="0" borderId="0" xfId="0" applyNumberFormat="1" applyFont="1" applyFill="1" applyAlignment="1">
      <alignment horizontal="center" vertical="center" wrapText="1"/>
    </xf>
    <xf numFmtId="2" fontId="29" fillId="0" borderId="3" xfId="0" applyNumberFormat="1" applyFont="1" applyBorder="1" applyAlignment="1">
      <alignment horizontal="center" vertical="center" wrapText="1"/>
    </xf>
    <xf numFmtId="2" fontId="28" fillId="19" borderId="21" xfId="0" applyNumberFormat="1" applyFont="1" applyFill="1" applyBorder="1" applyAlignment="1">
      <alignment horizontal="center" vertical="center" wrapText="1"/>
    </xf>
    <xf numFmtId="2" fontId="28" fillId="0" borderId="3" xfId="0" applyNumberFormat="1" applyFont="1" applyBorder="1" applyAlignment="1">
      <alignment horizontal="center" vertical="center" wrapText="1"/>
    </xf>
    <xf numFmtId="2" fontId="29" fillId="0" borderId="18" xfId="0" applyNumberFormat="1" applyFont="1" applyBorder="1" applyAlignment="1">
      <alignment horizontal="center" vertical="center" wrapText="1"/>
    </xf>
    <xf numFmtId="2" fontId="28" fillId="19" borderId="17" xfId="0" applyNumberFormat="1" applyFont="1" applyFill="1" applyBorder="1" applyAlignment="1">
      <alignment horizontal="center" vertical="center" wrapText="1"/>
    </xf>
    <xf numFmtId="2" fontId="28" fillId="0" borderId="17" xfId="0" applyNumberFormat="1" applyFont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62;&#1050;%20(&#1041;&#1102;&#1076;&#1078;&#1077;&#1090;%202014)/2015/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A61" zoomScale="110" zoomScaleNormal="110" workbookViewId="0">
      <selection activeCell="L74" sqref="L74"/>
    </sheetView>
  </sheetViews>
  <sheetFormatPr defaultRowHeight="12.75" outlineLevelCol="1" x14ac:dyDescent="0.2"/>
  <cols>
    <col min="1" max="1" width="6.140625" style="4" customWidth="1"/>
    <col min="2" max="2" width="22.28515625" style="25" customWidth="1"/>
    <col min="3" max="3" width="8.42578125" style="4" customWidth="1"/>
    <col min="4" max="4" width="7.85546875" style="13" customWidth="1"/>
    <col min="5" max="5" width="13" style="4" customWidth="1"/>
    <col min="6" max="6" width="13.42578125" style="4" customWidth="1"/>
    <col min="7" max="7" width="13.7109375" style="4" customWidth="1"/>
    <col min="8" max="8" width="14.28515625" style="4" customWidth="1" outlineLevel="1"/>
    <col min="9" max="9" width="14.5703125" style="4" hidden="1" customWidth="1" outlineLevel="1"/>
    <col min="10" max="10" width="17.140625" style="4" customWidth="1" outlineLevel="1"/>
    <col min="11" max="11" width="19.7109375" style="4" customWidth="1"/>
    <col min="12" max="12" width="16.85546875" style="4" customWidth="1"/>
    <col min="13" max="13" width="21.140625" style="4" customWidth="1"/>
    <col min="14" max="14" width="11.28515625" style="4" customWidth="1"/>
    <col min="15" max="15" width="25.7109375" style="4" customWidth="1"/>
    <col min="16" max="16" width="23.42578125" style="4" customWidth="1"/>
    <col min="17" max="17" width="11.140625" style="4" customWidth="1"/>
    <col min="18" max="16384" width="9.140625" style="4"/>
  </cols>
  <sheetData>
    <row r="1" spans="1:13" ht="21.75" customHeight="1" x14ac:dyDescent="0.2">
      <c r="A1" s="1"/>
      <c r="B1" s="23"/>
      <c r="C1" s="1"/>
      <c r="D1" s="2"/>
      <c r="E1" s="1"/>
      <c r="F1" s="1"/>
      <c r="G1" s="1"/>
      <c r="H1" s="1"/>
      <c r="I1" s="1"/>
      <c r="J1" s="1"/>
      <c r="K1" s="3"/>
    </row>
    <row r="2" spans="1:13" ht="23.25" customHeight="1" x14ac:dyDescent="0.2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3" ht="84.75" customHeight="1" x14ac:dyDescent="0.2">
      <c r="A3" s="52" t="s">
        <v>0</v>
      </c>
      <c r="B3" s="53" t="s">
        <v>1</v>
      </c>
      <c r="C3" s="55" t="s">
        <v>2</v>
      </c>
      <c r="D3" s="53" t="s">
        <v>3</v>
      </c>
      <c r="E3" s="57" t="s">
        <v>12</v>
      </c>
      <c r="F3" s="58"/>
      <c r="G3" s="58"/>
      <c r="H3" s="59" t="s">
        <v>4</v>
      </c>
      <c r="I3" s="60"/>
      <c r="J3" s="61"/>
      <c r="K3" s="5" t="s">
        <v>5</v>
      </c>
      <c r="L3" s="50" t="s">
        <v>16</v>
      </c>
    </row>
    <row r="4" spans="1:13" ht="132" customHeight="1" x14ac:dyDescent="0.2">
      <c r="A4" s="52"/>
      <c r="B4" s="54"/>
      <c r="C4" s="56"/>
      <c r="D4" s="54"/>
      <c r="E4" s="26" t="s">
        <v>9</v>
      </c>
      <c r="F4" s="26" t="s">
        <v>10</v>
      </c>
      <c r="G4" s="26" t="s">
        <v>14</v>
      </c>
      <c r="H4" s="6" t="s">
        <v>6</v>
      </c>
      <c r="I4" s="6" t="s">
        <v>7</v>
      </c>
      <c r="J4" s="6" t="s">
        <v>8</v>
      </c>
      <c r="K4" s="7" t="s">
        <v>13</v>
      </c>
      <c r="L4" s="50"/>
    </row>
    <row r="5" spans="1:13" s="22" customFormat="1" x14ac:dyDescent="0.25">
      <c r="A5" s="28">
        <v>1</v>
      </c>
      <c r="B5" s="36" t="s">
        <v>17</v>
      </c>
      <c r="C5" s="39" t="s">
        <v>15</v>
      </c>
      <c r="D5" s="40">
        <v>1000</v>
      </c>
      <c r="E5" s="43">
        <v>0.28999999999999998</v>
      </c>
      <c r="F5" s="44">
        <v>0.27</v>
      </c>
      <c r="G5" s="45">
        <v>0.24</v>
      </c>
      <c r="H5" s="17">
        <f t="shared" ref="H5:H68" si="0">ROUND(IFERROR(AVERAGE(E5:G5),),2)</f>
        <v>0.27</v>
      </c>
      <c r="I5" s="18">
        <f t="shared" ref="I5" si="1">IFERROR(_xlfn.STDEV.S(E5:G5),)</f>
        <v>2.5166114784235829E-2</v>
      </c>
      <c r="J5" s="19">
        <f t="shared" ref="J5:J68" si="2">IFERROR(_xlfn.STDEV.S(E5:G5)/AVERAGE(E5:G5),)</f>
        <v>9.4372930440884364E-2</v>
      </c>
      <c r="K5" s="20">
        <f t="shared" ref="K5:K68" si="3">D5*H5</f>
        <v>270</v>
      </c>
      <c r="L5" s="34">
        <f>(IFERROR((SMALL(E5:H5,COUNTIF(E5:I5,0)+1)),0))*D5</f>
        <v>240</v>
      </c>
      <c r="M5" s="21"/>
    </row>
    <row r="6" spans="1:13" s="22" customFormat="1" x14ac:dyDescent="0.25">
      <c r="A6" s="28">
        <v>2</v>
      </c>
      <c r="B6" s="36" t="s">
        <v>18</v>
      </c>
      <c r="C6" s="39" t="s">
        <v>15</v>
      </c>
      <c r="D6" s="40">
        <v>1000</v>
      </c>
      <c r="E6" s="43">
        <v>0.31</v>
      </c>
      <c r="F6" s="44">
        <v>0.28999999999999998</v>
      </c>
      <c r="G6" s="45">
        <v>0.26</v>
      </c>
      <c r="H6" s="17">
        <f t="shared" si="0"/>
        <v>0.28999999999999998</v>
      </c>
      <c r="I6" s="18"/>
      <c r="J6" s="19">
        <f t="shared" si="2"/>
        <v>8.7788772503148219E-2</v>
      </c>
      <c r="K6" s="20">
        <f t="shared" si="3"/>
        <v>290</v>
      </c>
      <c r="L6" s="34">
        <f t="shared" ref="L6:L69" si="4">(IFERROR((SMALL(E6:H6,COUNTIF(E6:I6,0)+1)),0))*D6</f>
        <v>260</v>
      </c>
      <c r="M6" s="21"/>
    </row>
    <row r="7" spans="1:13" s="22" customFormat="1" x14ac:dyDescent="0.25">
      <c r="A7" s="28">
        <v>3</v>
      </c>
      <c r="B7" s="36" t="s">
        <v>19</v>
      </c>
      <c r="C7" s="39" t="s">
        <v>15</v>
      </c>
      <c r="D7" s="40">
        <v>1000</v>
      </c>
      <c r="E7" s="43">
        <v>0.47</v>
      </c>
      <c r="F7" s="44">
        <v>0.43</v>
      </c>
      <c r="G7" s="45">
        <v>0.38</v>
      </c>
      <c r="H7" s="17">
        <f t="shared" si="0"/>
        <v>0.43</v>
      </c>
      <c r="I7" s="18"/>
      <c r="J7" s="19">
        <f t="shared" si="2"/>
        <v>0.10568554108178657</v>
      </c>
      <c r="K7" s="20">
        <f t="shared" si="3"/>
        <v>430</v>
      </c>
      <c r="L7" s="34">
        <f t="shared" si="4"/>
        <v>380</v>
      </c>
      <c r="M7" s="21"/>
    </row>
    <row r="8" spans="1:13" s="22" customFormat="1" x14ac:dyDescent="0.25">
      <c r="A8" s="28">
        <v>4</v>
      </c>
      <c r="B8" s="36" t="s">
        <v>20</v>
      </c>
      <c r="C8" s="39" t="s">
        <v>15</v>
      </c>
      <c r="D8" s="40">
        <v>1000</v>
      </c>
      <c r="E8" s="43">
        <v>0.63</v>
      </c>
      <c r="F8" s="44">
        <v>0.57999999999999996</v>
      </c>
      <c r="G8" s="45">
        <v>0.51</v>
      </c>
      <c r="H8" s="17">
        <f t="shared" si="0"/>
        <v>0.56999999999999995</v>
      </c>
      <c r="I8" s="18"/>
      <c r="J8" s="19">
        <f t="shared" si="2"/>
        <v>0.1051345425582856</v>
      </c>
      <c r="K8" s="20">
        <f t="shared" si="3"/>
        <v>570</v>
      </c>
      <c r="L8" s="34">
        <f t="shared" si="4"/>
        <v>510</v>
      </c>
      <c r="M8" s="21"/>
    </row>
    <row r="9" spans="1:13" s="22" customFormat="1" x14ac:dyDescent="0.25">
      <c r="A9" s="28">
        <v>5</v>
      </c>
      <c r="B9" s="36" t="s">
        <v>21</v>
      </c>
      <c r="C9" s="39" t="s">
        <v>15</v>
      </c>
      <c r="D9" s="40">
        <v>1000</v>
      </c>
      <c r="E9" s="43">
        <v>0.71</v>
      </c>
      <c r="F9" s="44">
        <v>0.66</v>
      </c>
      <c r="G9" s="45">
        <v>0.57999999999999996</v>
      </c>
      <c r="H9" s="17">
        <f t="shared" si="0"/>
        <v>0.65</v>
      </c>
      <c r="I9" s="18"/>
      <c r="J9" s="19">
        <f t="shared" si="2"/>
        <v>0.10088366960464618</v>
      </c>
      <c r="K9" s="20">
        <f t="shared" si="3"/>
        <v>650</v>
      </c>
      <c r="L9" s="34">
        <f t="shared" si="4"/>
        <v>580</v>
      </c>
      <c r="M9" s="21"/>
    </row>
    <row r="10" spans="1:13" s="22" customFormat="1" x14ac:dyDescent="0.25">
      <c r="A10" s="28">
        <v>6</v>
      </c>
      <c r="B10" s="36" t="s">
        <v>22</v>
      </c>
      <c r="C10" s="39" t="s">
        <v>15</v>
      </c>
      <c r="D10" s="40">
        <v>1000</v>
      </c>
      <c r="E10" s="43">
        <v>0.97</v>
      </c>
      <c r="F10" s="44">
        <v>0.9</v>
      </c>
      <c r="G10" s="45">
        <v>0.79</v>
      </c>
      <c r="H10" s="17">
        <f t="shared" si="0"/>
        <v>0.89</v>
      </c>
      <c r="I10" s="18"/>
      <c r="J10" s="19">
        <f t="shared" si="2"/>
        <v>0.10233577134448267</v>
      </c>
      <c r="K10" s="20">
        <f t="shared" si="3"/>
        <v>890</v>
      </c>
      <c r="L10" s="34">
        <f t="shared" si="4"/>
        <v>790</v>
      </c>
      <c r="M10" s="21"/>
    </row>
    <row r="11" spans="1:13" s="22" customFormat="1" x14ac:dyDescent="0.25">
      <c r="A11" s="28">
        <v>7</v>
      </c>
      <c r="B11" s="36" t="s">
        <v>23</v>
      </c>
      <c r="C11" s="39" t="s">
        <v>15</v>
      </c>
      <c r="D11" s="40">
        <v>1000</v>
      </c>
      <c r="E11" s="43">
        <v>1.45</v>
      </c>
      <c r="F11" s="44">
        <v>1.32</v>
      </c>
      <c r="G11" s="45">
        <v>1.1499999999999999</v>
      </c>
      <c r="H11" s="17">
        <f t="shared" si="0"/>
        <v>1.31</v>
      </c>
      <c r="I11" s="18"/>
      <c r="J11" s="19">
        <f t="shared" si="2"/>
        <v>0.11513555200404857</v>
      </c>
      <c r="K11" s="20">
        <f t="shared" si="3"/>
        <v>1310</v>
      </c>
      <c r="L11" s="34">
        <f t="shared" si="4"/>
        <v>1150</v>
      </c>
      <c r="M11" s="21"/>
    </row>
    <row r="12" spans="1:13" s="22" customFormat="1" x14ac:dyDescent="0.25">
      <c r="A12" s="28">
        <v>8</v>
      </c>
      <c r="B12" s="36" t="s">
        <v>24</v>
      </c>
      <c r="C12" s="39" t="s">
        <v>15</v>
      </c>
      <c r="D12" s="40">
        <v>1000</v>
      </c>
      <c r="E12" s="43">
        <v>1.86</v>
      </c>
      <c r="F12" s="44">
        <v>1.7</v>
      </c>
      <c r="G12" s="45">
        <v>1.48</v>
      </c>
      <c r="H12" s="17">
        <f t="shared" si="0"/>
        <v>1.68</v>
      </c>
      <c r="I12" s="18"/>
      <c r="J12" s="19">
        <f t="shared" si="2"/>
        <v>0.11356419064487451</v>
      </c>
      <c r="K12" s="20">
        <f t="shared" si="3"/>
        <v>1680</v>
      </c>
      <c r="L12" s="34">
        <f t="shared" si="4"/>
        <v>1480</v>
      </c>
      <c r="M12" s="21"/>
    </row>
    <row r="13" spans="1:13" s="22" customFormat="1" ht="25.5" x14ac:dyDescent="0.25">
      <c r="A13" s="28">
        <v>9</v>
      </c>
      <c r="B13" s="36" t="s">
        <v>25</v>
      </c>
      <c r="C13" s="39" t="s">
        <v>15</v>
      </c>
      <c r="D13" s="40">
        <v>1000</v>
      </c>
      <c r="E13" s="43">
        <v>0.52</v>
      </c>
      <c r="F13" s="44">
        <v>0.48</v>
      </c>
      <c r="G13" s="45">
        <v>0.42</v>
      </c>
      <c r="H13" s="17">
        <f t="shared" si="0"/>
        <v>0.47</v>
      </c>
      <c r="I13" s="18"/>
      <c r="J13" s="19">
        <f t="shared" si="2"/>
        <v>0.10633569627141905</v>
      </c>
      <c r="K13" s="20">
        <f t="shared" si="3"/>
        <v>470</v>
      </c>
      <c r="L13" s="34">
        <f t="shared" si="4"/>
        <v>420</v>
      </c>
      <c r="M13" s="21"/>
    </row>
    <row r="14" spans="1:13" s="22" customFormat="1" ht="25.5" x14ac:dyDescent="0.25">
      <c r="A14" s="28">
        <v>10</v>
      </c>
      <c r="B14" s="36" t="s">
        <v>26</v>
      </c>
      <c r="C14" s="39" t="s">
        <v>15</v>
      </c>
      <c r="D14" s="40">
        <v>1000</v>
      </c>
      <c r="E14" s="43">
        <v>0.66</v>
      </c>
      <c r="F14" s="44">
        <v>0.6</v>
      </c>
      <c r="G14" s="45">
        <v>0.53</v>
      </c>
      <c r="H14" s="17">
        <f t="shared" si="0"/>
        <v>0.6</v>
      </c>
      <c r="I14" s="18"/>
      <c r="J14" s="19">
        <f t="shared" si="2"/>
        <v>0.10904592902761528</v>
      </c>
      <c r="K14" s="20">
        <f t="shared" si="3"/>
        <v>600</v>
      </c>
      <c r="L14" s="34">
        <f t="shared" si="4"/>
        <v>530</v>
      </c>
      <c r="M14" s="21"/>
    </row>
    <row r="15" spans="1:13" s="22" customFormat="1" ht="25.5" x14ac:dyDescent="0.25">
      <c r="A15" s="28">
        <v>11</v>
      </c>
      <c r="B15" s="36" t="s">
        <v>27</v>
      </c>
      <c r="C15" s="39" t="s">
        <v>15</v>
      </c>
      <c r="D15" s="40">
        <v>1000</v>
      </c>
      <c r="E15" s="43">
        <v>0.78</v>
      </c>
      <c r="F15" s="44">
        <v>0.71</v>
      </c>
      <c r="G15" s="45">
        <v>0.62</v>
      </c>
      <c r="H15" s="17">
        <f t="shared" si="0"/>
        <v>0.7</v>
      </c>
      <c r="I15" s="18"/>
      <c r="J15" s="19">
        <f t="shared" si="2"/>
        <v>0.11403989967313714</v>
      </c>
      <c r="K15" s="20">
        <f t="shared" si="3"/>
        <v>700</v>
      </c>
      <c r="L15" s="34">
        <f t="shared" si="4"/>
        <v>620</v>
      </c>
      <c r="M15" s="21"/>
    </row>
    <row r="16" spans="1:13" s="22" customFormat="1" ht="25.5" x14ac:dyDescent="0.25">
      <c r="A16" s="28">
        <v>12</v>
      </c>
      <c r="B16" s="36" t="s">
        <v>28</v>
      </c>
      <c r="C16" s="39" t="s">
        <v>15</v>
      </c>
      <c r="D16" s="40">
        <v>1000</v>
      </c>
      <c r="E16" s="43">
        <v>1.18</v>
      </c>
      <c r="F16" s="44">
        <v>1.08</v>
      </c>
      <c r="G16" s="45">
        <v>0.94</v>
      </c>
      <c r="H16" s="17">
        <f t="shared" si="0"/>
        <v>1.07</v>
      </c>
      <c r="I16" s="18"/>
      <c r="J16" s="19">
        <f t="shared" si="2"/>
        <v>0.11301963325015704</v>
      </c>
      <c r="K16" s="20">
        <f t="shared" si="3"/>
        <v>1070</v>
      </c>
      <c r="L16" s="34">
        <f t="shared" si="4"/>
        <v>940</v>
      </c>
      <c r="M16" s="21"/>
    </row>
    <row r="17" spans="1:13" s="22" customFormat="1" ht="25.5" x14ac:dyDescent="0.25">
      <c r="A17" s="28">
        <v>13</v>
      </c>
      <c r="B17" s="36" t="s">
        <v>29</v>
      </c>
      <c r="C17" s="39" t="s">
        <v>15</v>
      </c>
      <c r="D17" s="40">
        <v>1000</v>
      </c>
      <c r="E17" s="43">
        <v>1.45</v>
      </c>
      <c r="F17" s="44">
        <v>1.32</v>
      </c>
      <c r="G17" s="45">
        <v>1.1499999999999999</v>
      </c>
      <c r="H17" s="17">
        <f t="shared" si="0"/>
        <v>1.31</v>
      </c>
      <c r="I17" s="18"/>
      <c r="J17" s="19">
        <f t="shared" si="2"/>
        <v>0.11513555200404857</v>
      </c>
      <c r="K17" s="20">
        <f t="shared" si="3"/>
        <v>1310</v>
      </c>
      <c r="L17" s="34">
        <f t="shared" si="4"/>
        <v>1150</v>
      </c>
      <c r="M17" s="21"/>
    </row>
    <row r="18" spans="1:13" s="22" customFormat="1" ht="25.5" x14ac:dyDescent="0.25">
      <c r="A18" s="28">
        <v>14</v>
      </c>
      <c r="B18" s="36" t="s">
        <v>30</v>
      </c>
      <c r="C18" s="39" t="s">
        <v>15</v>
      </c>
      <c r="D18" s="40">
        <v>1000</v>
      </c>
      <c r="E18" s="43">
        <v>1.57</v>
      </c>
      <c r="F18" s="44">
        <v>1.48</v>
      </c>
      <c r="G18" s="45">
        <v>1.29</v>
      </c>
      <c r="H18" s="17">
        <f t="shared" si="0"/>
        <v>1.45</v>
      </c>
      <c r="I18" s="18"/>
      <c r="J18" s="19">
        <f t="shared" si="2"/>
        <v>9.8810053651574054E-2</v>
      </c>
      <c r="K18" s="20">
        <f t="shared" si="3"/>
        <v>1450</v>
      </c>
      <c r="L18" s="34">
        <f t="shared" si="4"/>
        <v>1290</v>
      </c>
      <c r="M18" s="21"/>
    </row>
    <row r="19" spans="1:13" s="22" customFormat="1" ht="25.5" x14ac:dyDescent="0.25">
      <c r="A19" s="28">
        <v>15</v>
      </c>
      <c r="B19" s="36" t="s">
        <v>31</v>
      </c>
      <c r="C19" s="39" t="s">
        <v>15</v>
      </c>
      <c r="D19" s="40">
        <v>1000</v>
      </c>
      <c r="E19" s="43">
        <v>0.66</v>
      </c>
      <c r="F19" s="44">
        <v>0.6</v>
      </c>
      <c r="G19" s="45">
        <v>0.53</v>
      </c>
      <c r="H19" s="17">
        <f t="shared" si="0"/>
        <v>0.6</v>
      </c>
      <c r="I19" s="18"/>
      <c r="J19" s="19">
        <f t="shared" si="2"/>
        <v>0.10904592902761528</v>
      </c>
      <c r="K19" s="20">
        <f t="shared" si="3"/>
        <v>600</v>
      </c>
      <c r="L19" s="34">
        <f t="shared" si="4"/>
        <v>530</v>
      </c>
      <c r="M19" s="21"/>
    </row>
    <row r="20" spans="1:13" s="22" customFormat="1" ht="25.5" x14ac:dyDescent="0.25">
      <c r="A20" s="28">
        <v>16</v>
      </c>
      <c r="B20" s="36" t="s">
        <v>32</v>
      </c>
      <c r="C20" s="39" t="s">
        <v>15</v>
      </c>
      <c r="D20" s="40">
        <v>1000</v>
      </c>
      <c r="E20" s="43">
        <v>0.73</v>
      </c>
      <c r="F20" s="44">
        <v>0.67</v>
      </c>
      <c r="G20" s="45">
        <v>0.59</v>
      </c>
      <c r="H20" s="17">
        <f t="shared" si="0"/>
        <v>0.66</v>
      </c>
      <c r="I20" s="18"/>
      <c r="J20" s="19">
        <f t="shared" si="2"/>
        <v>0.10588596736535419</v>
      </c>
      <c r="K20" s="20">
        <f t="shared" si="3"/>
        <v>660</v>
      </c>
      <c r="L20" s="34">
        <f t="shared" si="4"/>
        <v>590</v>
      </c>
      <c r="M20" s="21"/>
    </row>
    <row r="21" spans="1:13" s="22" customFormat="1" ht="25.5" x14ac:dyDescent="0.25">
      <c r="A21" s="28">
        <v>17</v>
      </c>
      <c r="B21" s="36" t="s">
        <v>33</v>
      </c>
      <c r="C21" s="39" t="s">
        <v>15</v>
      </c>
      <c r="D21" s="40">
        <v>1000</v>
      </c>
      <c r="E21" s="43">
        <v>0.82</v>
      </c>
      <c r="F21" s="44">
        <v>0.75</v>
      </c>
      <c r="G21" s="45">
        <v>0.66</v>
      </c>
      <c r="H21" s="17">
        <f t="shared" si="0"/>
        <v>0.74</v>
      </c>
      <c r="I21" s="18"/>
      <c r="J21" s="19">
        <f t="shared" si="2"/>
        <v>0.10790322345754223</v>
      </c>
      <c r="K21" s="20">
        <f t="shared" si="3"/>
        <v>740</v>
      </c>
      <c r="L21" s="34">
        <f t="shared" si="4"/>
        <v>660</v>
      </c>
      <c r="M21" s="21"/>
    </row>
    <row r="22" spans="1:13" s="22" customFormat="1" ht="25.5" x14ac:dyDescent="0.25">
      <c r="A22" s="28">
        <v>18</v>
      </c>
      <c r="B22" s="36" t="s">
        <v>34</v>
      </c>
      <c r="C22" s="39" t="s">
        <v>15</v>
      </c>
      <c r="D22" s="40">
        <v>1000</v>
      </c>
      <c r="E22" s="43">
        <v>1.1100000000000001</v>
      </c>
      <c r="F22" s="44">
        <v>1.01</v>
      </c>
      <c r="G22" s="45">
        <v>0.88</v>
      </c>
      <c r="H22" s="17">
        <f t="shared" si="0"/>
        <v>1</v>
      </c>
      <c r="I22" s="18"/>
      <c r="J22" s="19">
        <f t="shared" si="2"/>
        <v>0.115325625946708</v>
      </c>
      <c r="K22" s="20">
        <f t="shared" si="3"/>
        <v>1000</v>
      </c>
      <c r="L22" s="34">
        <f t="shared" si="4"/>
        <v>880</v>
      </c>
      <c r="M22" s="21"/>
    </row>
    <row r="23" spans="1:13" s="22" customFormat="1" ht="25.5" x14ac:dyDescent="0.25">
      <c r="A23" s="28">
        <v>19</v>
      </c>
      <c r="B23" s="36" t="s">
        <v>35</v>
      </c>
      <c r="C23" s="39" t="s">
        <v>15</v>
      </c>
      <c r="D23" s="40">
        <v>1000</v>
      </c>
      <c r="E23" s="43">
        <v>1.22</v>
      </c>
      <c r="F23" s="44">
        <v>1.1100000000000001</v>
      </c>
      <c r="G23" s="45">
        <v>0.97</v>
      </c>
      <c r="H23" s="17">
        <f t="shared" si="0"/>
        <v>1.1000000000000001</v>
      </c>
      <c r="I23" s="18"/>
      <c r="J23" s="19">
        <f t="shared" si="2"/>
        <v>0.11390876441946972</v>
      </c>
      <c r="K23" s="20">
        <f t="shared" si="3"/>
        <v>1100</v>
      </c>
      <c r="L23" s="34">
        <f t="shared" si="4"/>
        <v>970</v>
      </c>
      <c r="M23" s="21"/>
    </row>
    <row r="24" spans="1:13" s="22" customFormat="1" ht="25.5" x14ac:dyDescent="0.25">
      <c r="A24" s="28">
        <v>20</v>
      </c>
      <c r="B24" s="36" t="s">
        <v>36</v>
      </c>
      <c r="C24" s="39" t="s">
        <v>15</v>
      </c>
      <c r="D24" s="40">
        <v>1000</v>
      </c>
      <c r="E24" s="43">
        <v>1.48</v>
      </c>
      <c r="F24" s="44">
        <v>1.35</v>
      </c>
      <c r="G24" s="45">
        <v>1.25</v>
      </c>
      <c r="H24" s="17">
        <f t="shared" si="0"/>
        <v>1.36</v>
      </c>
      <c r="I24" s="18"/>
      <c r="J24" s="19">
        <f t="shared" si="2"/>
        <v>8.479825437257936E-2</v>
      </c>
      <c r="K24" s="20">
        <f t="shared" si="3"/>
        <v>1360</v>
      </c>
      <c r="L24" s="34">
        <f t="shared" si="4"/>
        <v>1250</v>
      </c>
      <c r="M24" s="21"/>
    </row>
    <row r="25" spans="1:13" s="22" customFormat="1" ht="25.5" x14ac:dyDescent="0.25">
      <c r="A25" s="28">
        <v>21</v>
      </c>
      <c r="B25" s="36" t="s">
        <v>37</v>
      </c>
      <c r="C25" s="39" t="s">
        <v>15</v>
      </c>
      <c r="D25" s="40">
        <v>1000</v>
      </c>
      <c r="E25" s="43">
        <v>1.79</v>
      </c>
      <c r="F25" s="44">
        <v>1.63</v>
      </c>
      <c r="G25" s="45">
        <v>1.58</v>
      </c>
      <c r="H25" s="17">
        <f t="shared" si="0"/>
        <v>1.67</v>
      </c>
      <c r="I25" s="18"/>
      <c r="J25" s="19">
        <f t="shared" si="2"/>
        <v>6.5817930687617335E-2</v>
      </c>
      <c r="K25" s="20">
        <f t="shared" si="3"/>
        <v>1670</v>
      </c>
      <c r="L25" s="34">
        <f t="shared" si="4"/>
        <v>1580</v>
      </c>
      <c r="M25" s="21"/>
    </row>
    <row r="26" spans="1:13" s="22" customFormat="1" x14ac:dyDescent="0.25">
      <c r="A26" s="28">
        <v>22</v>
      </c>
      <c r="B26" s="36" t="s">
        <v>38</v>
      </c>
      <c r="C26" s="39" t="s">
        <v>15</v>
      </c>
      <c r="D26" s="40">
        <v>200</v>
      </c>
      <c r="E26" s="43">
        <v>0.95</v>
      </c>
      <c r="F26" s="44">
        <v>0.87</v>
      </c>
      <c r="G26" s="45">
        <v>0.76</v>
      </c>
      <c r="H26" s="17">
        <f t="shared" si="0"/>
        <v>0.86</v>
      </c>
      <c r="I26" s="18"/>
      <c r="J26" s="19">
        <f t="shared" si="2"/>
        <v>0.11092316295545875</v>
      </c>
      <c r="K26" s="20">
        <f t="shared" si="3"/>
        <v>172</v>
      </c>
      <c r="L26" s="34">
        <f t="shared" si="4"/>
        <v>152</v>
      </c>
      <c r="M26" s="21"/>
    </row>
    <row r="27" spans="1:13" s="22" customFormat="1" ht="25.5" x14ac:dyDescent="0.25">
      <c r="A27" s="28">
        <v>23</v>
      </c>
      <c r="B27" s="36" t="s">
        <v>39</v>
      </c>
      <c r="C27" s="39" t="s">
        <v>15</v>
      </c>
      <c r="D27" s="40">
        <v>500</v>
      </c>
      <c r="E27" s="43">
        <v>1.61</v>
      </c>
      <c r="F27" s="44">
        <v>1.47</v>
      </c>
      <c r="G27" s="45">
        <v>1.28</v>
      </c>
      <c r="H27" s="17">
        <f t="shared" si="0"/>
        <v>1.45</v>
      </c>
      <c r="I27" s="18"/>
      <c r="J27" s="19">
        <f t="shared" si="2"/>
        <v>0.11396567200738392</v>
      </c>
      <c r="K27" s="20">
        <f t="shared" si="3"/>
        <v>725</v>
      </c>
      <c r="L27" s="34">
        <f t="shared" si="4"/>
        <v>640</v>
      </c>
      <c r="M27" s="21"/>
    </row>
    <row r="28" spans="1:13" s="22" customFormat="1" ht="25.5" x14ac:dyDescent="0.25">
      <c r="A28" s="28">
        <v>24</v>
      </c>
      <c r="B28" s="36" t="s">
        <v>40</v>
      </c>
      <c r="C28" s="39" t="s">
        <v>15</v>
      </c>
      <c r="D28" s="40">
        <v>500</v>
      </c>
      <c r="E28" s="43">
        <v>2.15</v>
      </c>
      <c r="F28" s="44">
        <v>1.96</v>
      </c>
      <c r="G28" s="45">
        <v>1.82</v>
      </c>
      <c r="H28" s="17">
        <f t="shared" si="0"/>
        <v>1.98</v>
      </c>
      <c r="I28" s="18"/>
      <c r="J28" s="19">
        <f t="shared" si="2"/>
        <v>8.3792635742359789E-2</v>
      </c>
      <c r="K28" s="20">
        <f t="shared" si="3"/>
        <v>990</v>
      </c>
      <c r="L28" s="34">
        <f t="shared" si="4"/>
        <v>910</v>
      </c>
      <c r="M28" s="21"/>
    </row>
    <row r="29" spans="1:13" s="22" customFormat="1" ht="25.5" x14ac:dyDescent="0.25">
      <c r="A29" s="28">
        <v>25</v>
      </c>
      <c r="B29" s="36" t="s">
        <v>41</v>
      </c>
      <c r="C29" s="39" t="s">
        <v>15</v>
      </c>
      <c r="D29" s="40">
        <v>500</v>
      </c>
      <c r="E29" s="43">
        <v>2.4700000000000002</v>
      </c>
      <c r="F29" s="44">
        <v>2.25</v>
      </c>
      <c r="G29" s="45">
        <v>1.96</v>
      </c>
      <c r="H29" s="17">
        <f t="shared" si="0"/>
        <v>2.23</v>
      </c>
      <c r="I29" s="18"/>
      <c r="J29" s="19">
        <f t="shared" si="2"/>
        <v>0.11487997031706394</v>
      </c>
      <c r="K29" s="20">
        <f t="shared" si="3"/>
        <v>1115</v>
      </c>
      <c r="L29" s="34">
        <f t="shared" si="4"/>
        <v>980</v>
      </c>
      <c r="M29" s="21"/>
    </row>
    <row r="30" spans="1:13" s="22" customFormat="1" ht="25.5" x14ac:dyDescent="0.25">
      <c r="A30" s="28">
        <v>26</v>
      </c>
      <c r="B30" s="36" t="s">
        <v>42</v>
      </c>
      <c r="C30" s="39" t="s">
        <v>15</v>
      </c>
      <c r="D30" s="40">
        <v>500</v>
      </c>
      <c r="E30" s="43">
        <v>1.61</v>
      </c>
      <c r="F30" s="44">
        <v>1.47</v>
      </c>
      <c r="G30" s="45">
        <v>1.28</v>
      </c>
      <c r="H30" s="17">
        <f t="shared" si="0"/>
        <v>1.45</v>
      </c>
      <c r="I30" s="18"/>
      <c r="J30" s="19">
        <f t="shared" si="2"/>
        <v>0.11396567200738392</v>
      </c>
      <c r="K30" s="20">
        <f t="shared" si="3"/>
        <v>725</v>
      </c>
      <c r="L30" s="34">
        <f t="shared" si="4"/>
        <v>640</v>
      </c>
      <c r="M30" s="21"/>
    </row>
    <row r="31" spans="1:13" s="22" customFormat="1" ht="25.5" x14ac:dyDescent="0.25">
      <c r="A31" s="28">
        <v>27</v>
      </c>
      <c r="B31" s="36" t="s">
        <v>43</v>
      </c>
      <c r="C31" s="39" t="s">
        <v>15</v>
      </c>
      <c r="D31" s="40">
        <v>500</v>
      </c>
      <c r="E31" s="43">
        <v>1.69</v>
      </c>
      <c r="F31" s="44">
        <v>1.54</v>
      </c>
      <c r="G31" s="45">
        <v>1.34</v>
      </c>
      <c r="H31" s="17">
        <f t="shared" si="0"/>
        <v>1.52</v>
      </c>
      <c r="I31" s="18"/>
      <c r="J31" s="19">
        <f t="shared" si="2"/>
        <v>0.11526973471392488</v>
      </c>
      <c r="K31" s="20">
        <f t="shared" si="3"/>
        <v>760</v>
      </c>
      <c r="L31" s="34">
        <f t="shared" si="4"/>
        <v>670</v>
      </c>
      <c r="M31" s="21"/>
    </row>
    <row r="32" spans="1:13" s="22" customFormat="1" ht="25.5" x14ac:dyDescent="0.25">
      <c r="A32" s="28">
        <v>28</v>
      </c>
      <c r="B32" s="36" t="s">
        <v>44</v>
      </c>
      <c r="C32" s="39" t="s">
        <v>15</v>
      </c>
      <c r="D32" s="40">
        <v>500</v>
      </c>
      <c r="E32" s="43">
        <v>1.79</v>
      </c>
      <c r="F32" s="44">
        <v>1.63</v>
      </c>
      <c r="G32" s="45">
        <v>1.42</v>
      </c>
      <c r="H32" s="17">
        <f t="shared" si="0"/>
        <v>1.61</v>
      </c>
      <c r="I32" s="18"/>
      <c r="J32" s="19">
        <f t="shared" si="2"/>
        <v>0.1150178980141883</v>
      </c>
      <c r="K32" s="20">
        <f t="shared" si="3"/>
        <v>805</v>
      </c>
      <c r="L32" s="34">
        <f t="shared" si="4"/>
        <v>710</v>
      </c>
      <c r="M32" s="21"/>
    </row>
    <row r="33" spans="1:13" s="22" customFormat="1" x14ac:dyDescent="0.25">
      <c r="A33" s="28">
        <v>29</v>
      </c>
      <c r="B33" s="36" t="s">
        <v>45</v>
      </c>
      <c r="C33" s="39" t="s">
        <v>15</v>
      </c>
      <c r="D33" s="40">
        <v>100</v>
      </c>
      <c r="E33" s="43">
        <v>2.76</v>
      </c>
      <c r="F33" s="44">
        <v>2.54</v>
      </c>
      <c r="G33" s="45">
        <v>2.21</v>
      </c>
      <c r="H33" s="17">
        <f t="shared" si="0"/>
        <v>2.5</v>
      </c>
      <c r="I33" s="18"/>
      <c r="J33" s="19">
        <f t="shared" si="2"/>
        <v>0.110583460436722</v>
      </c>
      <c r="K33" s="20">
        <f t="shared" si="3"/>
        <v>250</v>
      </c>
      <c r="L33" s="34">
        <f t="shared" si="4"/>
        <v>221</v>
      </c>
      <c r="M33" s="21"/>
    </row>
    <row r="34" spans="1:13" s="22" customFormat="1" x14ac:dyDescent="0.25">
      <c r="A34" s="28">
        <v>30</v>
      </c>
      <c r="B34" s="36" t="s">
        <v>46</v>
      </c>
      <c r="C34" s="39" t="s">
        <v>15</v>
      </c>
      <c r="D34" s="40">
        <v>5</v>
      </c>
      <c r="E34" s="43">
        <v>95.7</v>
      </c>
      <c r="F34" s="44">
        <v>87.35</v>
      </c>
      <c r="G34" s="45">
        <v>75.959999999999994</v>
      </c>
      <c r="H34" s="17">
        <f t="shared" si="0"/>
        <v>86.34</v>
      </c>
      <c r="I34" s="18"/>
      <c r="J34" s="19">
        <f t="shared" si="2"/>
        <v>0.11477090124201696</v>
      </c>
      <c r="K34" s="20">
        <f t="shared" si="3"/>
        <v>431.70000000000005</v>
      </c>
      <c r="L34" s="34">
        <f t="shared" si="4"/>
        <v>379.79999999999995</v>
      </c>
      <c r="M34" s="21"/>
    </row>
    <row r="35" spans="1:13" s="22" customFormat="1" x14ac:dyDescent="0.25">
      <c r="A35" s="28">
        <v>31</v>
      </c>
      <c r="B35" s="36" t="s">
        <v>47</v>
      </c>
      <c r="C35" s="39" t="s">
        <v>15</v>
      </c>
      <c r="D35" s="40">
        <v>5</v>
      </c>
      <c r="E35" s="43">
        <v>95.7</v>
      </c>
      <c r="F35" s="44">
        <v>87.35</v>
      </c>
      <c r="G35" s="45">
        <v>75.959999999999994</v>
      </c>
      <c r="H35" s="17">
        <f t="shared" si="0"/>
        <v>86.34</v>
      </c>
      <c r="I35" s="18"/>
      <c r="J35" s="19">
        <f t="shared" si="2"/>
        <v>0.11477090124201696</v>
      </c>
      <c r="K35" s="20">
        <f t="shared" si="3"/>
        <v>431.70000000000005</v>
      </c>
      <c r="L35" s="34">
        <f t="shared" si="4"/>
        <v>379.79999999999995</v>
      </c>
      <c r="M35" s="21"/>
    </row>
    <row r="36" spans="1:13" s="22" customFormat="1" x14ac:dyDescent="0.25">
      <c r="A36" s="28">
        <v>32</v>
      </c>
      <c r="B36" s="36" t="s">
        <v>48</v>
      </c>
      <c r="C36" s="39" t="s">
        <v>15</v>
      </c>
      <c r="D36" s="40">
        <v>5</v>
      </c>
      <c r="E36" s="43">
        <v>95.7</v>
      </c>
      <c r="F36" s="44">
        <v>87.35</v>
      </c>
      <c r="G36" s="45">
        <v>75.959999999999994</v>
      </c>
      <c r="H36" s="17">
        <f t="shared" si="0"/>
        <v>86.34</v>
      </c>
      <c r="I36" s="18"/>
      <c r="J36" s="19">
        <f t="shared" si="2"/>
        <v>0.11477090124201696</v>
      </c>
      <c r="K36" s="20">
        <f t="shared" si="3"/>
        <v>431.70000000000005</v>
      </c>
      <c r="L36" s="34">
        <f t="shared" si="4"/>
        <v>379.79999999999995</v>
      </c>
      <c r="M36" s="21"/>
    </row>
    <row r="37" spans="1:13" s="22" customFormat="1" x14ac:dyDescent="0.25">
      <c r="A37" s="28">
        <v>33</v>
      </c>
      <c r="B37" s="36" t="s">
        <v>49</v>
      </c>
      <c r="C37" s="39" t="s">
        <v>15</v>
      </c>
      <c r="D37" s="40">
        <v>5</v>
      </c>
      <c r="E37" s="43">
        <v>95.7</v>
      </c>
      <c r="F37" s="44">
        <v>87.35</v>
      </c>
      <c r="G37" s="45">
        <v>75.959999999999994</v>
      </c>
      <c r="H37" s="17">
        <f t="shared" si="0"/>
        <v>86.34</v>
      </c>
      <c r="I37" s="18"/>
      <c r="J37" s="19">
        <f t="shared" si="2"/>
        <v>0.11477090124201696</v>
      </c>
      <c r="K37" s="20">
        <f t="shared" si="3"/>
        <v>431.70000000000005</v>
      </c>
      <c r="L37" s="34">
        <f t="shared" si="4"/>
        <v>379.79999999999995</v>
      </c>
      <c r="M37" s="21"/>
    </row>
    <row r="38" spans="1:13" s="22" customFormat="1" ht="38.25" x14ac:dyDescent="0.25">
      <c r="A38" s="28">
        <v>34</v>
      </c>
      <c r="B38" s="36" t="s">
        <v>50</v>
      </c>
      <c r="C38" s="39" t="s">
        <v>15</v>
      </c>
      <c r="D38" s="40">
        <v>1</v>
      </c>
      <c r="E38" s="43">
        <v>18795</v>
      </c>
      <c r="F38" s="44">
        <v>17900</v>
      </c>
      <c r="G38" s="45">
        <v>16275</v>
      </c>
      <c r="H38" s="17">
        <f t="shared" si="0"/>
        <v>17656.669999999998</v>
      </c>
      <c r="I38" s="18"/>
      <c r="J38" s="19">
        <f t="shared" si="2"/>
        <v>7.2352321053108792E-2</v>
      </c>
      <c r="K38" s="20">
        <f t="shared" si="3"/>
        <v>17656.669999999998</v>
      </c>
      <c r="L38" s="34">
        <f t="shared" si="4"/>
        <v>16275</v>
      </c>
      <c r="M38" s="21"/>
    </row>
    <row r="39" spans="1:13" s="22" customFormat="1" ht="25.5" x14ac:dyDescent="0.25">
      <c r="A39" s="28">
        <v>35</v>
      </c>
      <c r="B39" s="36" t="s">
        <v>51</v>
      </c>
      <c r="C39" s="39" t="s">
        <v>15</v>
      </c>
      <c r="D39" s="40">
        <v>30</v>
      </c>
      <c r="E39" s="43">
        <v>297</v>
      </c>
      <c r="F39" s="44">
        <v>270</v>
      </c>
      <c r="G39" s="45">
        <v>235.47</v>
      </c>
      <c r="H39" s="17">
        <f t="shared" si="0"/>
        <v>267.49</v>
      </c>
      <c r="I39" s="18"/>
      <c r="J39" s="19">
        <f t="shared" si="2"/>
        <v>0.11530037543124703</v>
      </c>
      <c r="K39" s="20">
        <f t="shared" si="3"/>
        <v>8024.7000000000007</v>
      </c>
      <c r="L39" s="34">
        <f t="shared" si="4"/>
        <v>7064.1</v>
      </c>
      <c r="M39" s="21"/>
    </row>
    <row r="40" spans="1:13" s="22" customFormat="1" ht="25.5" x14ac:dyDescent="0.25">
      <c r="A40" s="28">
        <v>36</v>
      </c>
      <c r="B40" s="36" t="s">
        <v>52</v>
      </c>
      <c r="C40" s="39" t="s">
        <v>15</v>
      </c>
      <c r="D40" s="40">
        <v>20</v>
      </c>
      <c r="E40" s="43">
        <v>194.4</v>
      </c>
      <c r="F40" s="44">
        <v>174.8</v>
      </c>
      <c r="G40" s="45">
        <v>152.28</v>
      </c>
      <c r="H40" s="17">
        <f t="shared" si="0"/>
        <v>173.83</v>
      </c>
      <c r="I40" s="18"/>
      <c r="J40" s="19">
        <f t="shared" si="2"/>
        <v>0.12125218135850194</v>
      </c>
      <c r="K40" s="20">
        <f t="shared" si="3"/>
        <v>3476.6000000000004</v>
      </c>
      <c r="L40" s="34">
        <f t="shared" si="4"/>
        <v>3045.6</v>
      </c>
      <c r="M40" s="21"/>
    </row>
    <row r="41" spans="1:13" s="22" customFormat="1" x14ac:dyDescent="0.25">
      <c r="A41" s="28">
        <v>37</v>
      </c>
      <c r="B41" s="36" t="s">
        <v>53</v>
      </c>
      <c r="C41" s="39" t="s">
        <v>15</v>
      </c>
      <c r="D41" s="40">
        <v>20</v>
      </c>
      <c r="E41" s="43">
        <v>187</v>
      </c>
      <c r="F41" s="44">
        <v>170</v>
      </c>
      <c r="G41" s="45">
        <v>148.5</v>
      </c>
      <c r="H41" s="17">
        <f t="shared" si="0"/>
        <v>168.5</v>
      </c>
      <c r="I41" s="18"/>
      <c r="J41" s="19">
        <f t="shared" si="2"/>
        <v>0.11450315359985008</v>
      </c>
      <c r="K41" s="20">
        <f t="shared" si="3"/>
        <v>3370</v>
      </c>
      <c r="L41" s="34">
        <f t="shared" si="4"/>
        <v>2970</v>
      </c>
      <c r="M41" s="21"/>
    </row>
    <row r="42" spans="1:13" s="22" customFormat="1" x14ac:dyDescent="0.25">
      <c r="A42" s="28">
        <v>38</v>
      </c>
      <c r="B42" s="36" t="s">
        <v>54</v>
      </c>
      <c r="C42" s="39" t="s">
        <v>15</v>
      </c>
      <c r="D42" s="49">
        <v>8</v>
      </c>
      <c r="E42" s="43">
        <v>187</v>
      </c>
      <c r="F42" s="44">
        <v>170</v>
      </c>
      <c r="G42" s="45">
        <v>148.5</v>
      </c>
      <c r="H42" s="17">
        <f t="shared" si="0"/>
        <v>168.5</v>
      </c>
      <c r="I42" s="18"/>
      <c r="J42" s="19">
        <f t="shared" si="2"/>
        <v>0.11450315359985008</v>
      </c>
      <c r="K42" s="20">
        <f t="shared" si="3"/>
        <v>1348</v>
      </c>
      <c r="L42" s="34">
        <f t="shared" si="4"/>
        <v>1188</v>
      </c>
      <c r="M42" s="21"/>
    </row>
    <row r="43" spans="1:13" s="22" customFormat="1" ht="25.5" x14ac:dyDescent="0.25">
      <c r="A43" s="28">
        <v>39</v>
      </c>
      <c r="B43" s="36" t="s">
        <v>55</v>
      </c>
      <c r="C43" s="39" t="s">
        <v>80</v>
      </c>
      <c r="D43" s="40">
        <v>100</v>
      </c>
      <c r="E43" s="43">
        <v>138.30000000000001</v>
      </c>
      <c r="F43" s="44">
        <v>130</v>
      </c>
      <c r="G43" s="45">
        <v>113.84</v>
      </c>
      <c r="H43" s="17">
        <f t="shared" si="0"/>
        <v>127.38</v>
      </c>
      <c r="I43" s="18"/>
      <c r="J43" s="19">
        <f t="shared" si="2"/>
        <v>9.7650319367463864E-2</v>
      </c>
      <c r="K43" s="20">
        <f t="shared" si="3"/>
        <v>12738</v>
      </c>
      <c r="L43" s="34">
        <f t="shared" si="4"/>
        <v>11384</v>
      </c>
      <c r="M43" s="21"/>
    </row>
    <row r="44" spans="1:13" s="22" customFormat="1" x14ac:dyDescent="0.25">
      <c r="A44" s="28">
        <v>40</v>
      </c>
      <c r="B44" s="36" t="s">
        <v>56</v>
      </c>
      <c r="C44" s="39" t="s">
        <v>15</v>
      </c>
      <c r="D44" s="40">
        <v>20</v>
      </c>
      <c r="E44" s="43">
        <v>33.53</v>
      </c>
      <c r="F44" s="44">
        <v>30.49</v>
      </c>
      <c r="G44" s="45">
        <v>26.52</v>
      </c>
      <c r="H44" s="17">
        <f t="shared" si="0"/>
        <v>30.18</v>
      </c>
      <c r="I44" s="18"/>
      <c r="J44" s="19">
        <f t="shared" si="2"/>
        <v>0.11647669661909532</v>
      </c>
      <c r="K44" s="20">
        <f t="shared" si="3"/>
        <v>603.6</v>
      </c>
      <c r="L44" s="34">
        <f t="shared" si="4"/>
        <v>530.4</v>
      </c>
      <c r="M44" s="21"/>
    </row>
    <row r="45" spans="1:13" s="22" customFormat="1" x14ac:dyDescent="0.25">
      <c r="A45" s="28">
        <v>41</v>
      </c>
      <c r="B45" s="36" t="s">
        <v>57</v>
      </c>
      <c r="C45" s="39" t="s">
        <v>15</v>
      </c>
      <c r="D45" s="40">
        <v>5</v>
      </c>
      <c r="E45" s="43">
        <v>377</v>
      </c>
      <c r="F45" s="44">
        <v>343</v>
      </c>
      <c r="G45" s="45">
        <v>299</v>
      </c>
      <c r="H45" s="17">
        <f t="shared" si="0"/>
        <v>339.67</v>
      </c>
      <c r="I45" s="18"/>
      <c r="J45" s="19">
        <f t="shared" si="2"/>
        <v>0.1151325564362117</v>
      </c>
      <c r="K45" s="20">
        <f t="shared" si="3"/>
        <v>1698.3500000000001</v>
      </c>
      <c r="L45" s="34">
        <f t="shared" si="4"/>
        <v>1495</v>
      </c>
      <c r="M45" s="21"/>
    </row>
    <row r="46" spans="1:13" s="22" customFormat="1" x14ac:dyDescent="0.25">
      <c r="A46" s="28">
        <v>42</v>
      </c>
      <c r="B46" s="36" t="s">
        <v>58</v>
      </c>
      <c r="C46" s="39" t="s">
        <v>15</v>
      </c>
      <c r="D46" s="40">
        <v>10</v>
      </c>
      <c r="E46" s="43">
        <v>858</v>
      </c>
      <c r="F46" s="44">
        <v>780</v>
      </c>
      <c r="G46" s="45">
        <v>679.5</v>
      </c>
      <c r="H46" s="17">
        <f t="shared" si="0"/>
        <v>772.5</v>
      </c>
      <c r="I46" s="18"/>
      <c r="J46" s="19">
        <f t="shared" si="2"/>
        <v>0.11583952418077401</v>
      </c>
      <c r="K46" s="20">
        <f t="shared" si="3"/>
        <v>7725</v>
      </c>
      <c r="L46" s="34">
        <f t="shared" si="4"/>
        <v>6795</v>
      </c>
      <c r="M46" s="21"/>
    </row>
    <row r="47" spans="1:13" s="22" customFormat="1" ht="51" x14ac:dyDescent="0.25">
      <c r="A47" s="28">
        <v>43</v>
      </c>
      <c r="B47" s="36" t="s">
        <v>59</v>
      </c>
      <c r="C47" s="39" t="s">
        <v>15</v>
      </c>
      <c r="D47" s="40">
        <v>5</v>
      </c>
      <c r="E47" s="43">
        <v>1445.4</v>
      </c>
      <c r="F47" s="44">
        <v>1314</v>
      </c>
      <c r="G47" s="45">
        <v>1143</v>
      </c>
      <c r="H47" s="17">
        <f t="shared" si="0"/>
        <v>1300.8</v>
      </c>
      <c r="I47" s="18"/>
      <c r="J47" s="19">
        <f t="shared" si="2"/>
        <v>0.11656790211007809</v>
      </c>
      <c r="K47" s="20">
        <f t="shared" si="3"/>
        <v>6504</v>
      </c>
      <c r="L47" s="34">
        <f t="shared" si="4"/>
        <v>5715</v>
      </c>
      <c r="M47" s="21"/>
    </row>
    <row r="48" spans="1:13" s="22" customFormat="1" ht="25.5" x14ac:dyDescent="0.25">
      <c r="A48" s="28">
        <v>44</v>
      </c>
      <c r="B48" s="36" t="s">
        <v>60</v>
      </c>
      <c r="C48" s="39" t="s">
        <v>15</v>
      </c>
      <c r="D48" s="40">
        <v>10</v>
      </c>
      <c r="E48" s="43">
        <v>739</v>
      </c>
      <c r="F48" s="44">
        <v>672</v>
      </c>
      <c r="G48" s="45">
        <v>585.4</v>
      </c>
      <c r="H48" s="17">
        <f t="shared" si="0"/>
        <v>665.47</v>
      </c>
      <c r="I48" s="18"/>
      <c r="J48" s="19">
        <f t="shared" si="2"/>
        <v>0.11572050405442161</v>
      </c>
      <c r="K48" s="20">
        <f t="shared" si="3"/>
        <v>6654.7000000000007</v>
      </c>
      <c r="L48" s="34">
        <f t="shared" si="4"/>
        <v>5854</v>
      </c>
      <c r="M48" s="21"/>
    </row>
    <row r="49" spans="1:13" s="22" customFormat="1" ht="25.5" x14ac:dyDescent="0.25">
      <c r="A49" s="28">
        <v>45</v>
      </c>
      <c r="B49" s="36" t="s">
        <v>61</v>
      </c>
      <c r="C49" s="39" t="s">
        <v>15</v>
      </c>
      <c r="D49" s="40">
        <v>10</v>
      </c>
      <c r="E49" s="43">
        <v>2267.1999999999998</v>
      </c>
      <c r="F49" s="44">
        <v>2152</v>
      </c>
      <c r="G49" s="45">
        <v>1872.32</v>
      </c>
      <c r="H49" s="17">
        <f t="shared" si="0"/>
        <v>2097.17</v>
      </c>
      <c r="I49" s="18"/>
      <c r="J49" s="19">
        <f t="shared" si="2"/>
        <v>9.6829868530475469E-2</v>
      </c>
      <c r="K49" s="20">
        <f t="shared" si="3"/>
        <v>20971.7</v>
      </c>
      <c r="L49" s="34">
        <f t="shared" si="4"/>
        <v>18723.2</v>
      </c>
      <c r="M49" s="21"/>
    </row>
    <row r="50" spans="1:13" s="22" customFormat="1" ht="25.5" x14ac:dyDescent="0.25">
      <c r="A50" s="28">
        <v>46</v>
      </c>
      <c r="B50" s="36" t="s">
        <v>62</v>
      </c>
      <c r="C50" s="39" t="s">
        <v>81</v>
      </c>
      <c r="D50" s="40">
        <v>20</v>
      </c>
      <c r="E50" s="43">
        <v>297</v>
      </c>
      <c r="F50" s="44">
        <v>270</v>
      </c>
      <c r="G50" s="45">
        <v>236.3</v>
      </c>
      <c r="H50" s="17">
        <f t="shared" si="0"/>
        <v>267.77</v>
      </c>
      <c r="I50" s="18"/>
      <c r="J50" s="19">
        <f t="shared" si="2"/>
        <v>0.11357487532305138</v>
      </c>
      <c r="K50" s="20">
        <f t="shared" si="3"/>
        <v>5355.4</v>
      </c>
      <c r="L50" s="34">
        <f t="shared" si="4"/>
        <v>4726</v>
      </c>
      <c r="M50" s="21"/>
    </row>
    <row r="51" spans="1:13" s="22" customFormat="1" x14ac:dyDescent="0.25">
      <c r="A51" s="28">
        <v>47</v>
      </c>
      <c r="B51" s="36" t="s">
        <v>63</v>
      </c>
      <c r="C51" s="39" t="s">
        <v>15</v>
      </c>
      <c r="D51" s="40">
        <v>10</v>
      </c>
      <c r="E51" s="43">
        <v>2936</v>
      </c>
      <c r="F51" s="44">
        <v>2760</v>
      </c>
      <c r="G51" s="45">
        <v>2500</v>
      </c>
      <c r="H51" s="17">
        <f t="shared" si="0"/>
        <v>2732</v>
      </c>
      <c r="I51" s="18"/>
      <c r="J51" s="19">
        <f t="shared" si="2"/>
        <v>8.0287144192416962E-2</v>
      </c>
      <c r="K51" s="20">
        <f t="shared" si="3"/>
        <v>27320</v>
      </c>
      <c r="L51" s="34">
        <f t="shared" si="4"/>
        <v>25000</v>
      </c>
      <c r="M51" s="21"/>
    </row>
    <row r="52" spans="1:13" s="22" customFormat="1" x14ac:dyDescent="0.25">
      <c r="A52" s="28">
        <v>48</v>
      </c>
      <c r="B52" s="36" t="s">
        <v>64</v>
      </c>
      <c r="C52" s="39" t="s">
        <v>81</v>
      </c>
      <c r="D52" s="40">
        <v>10</v>
      </c>
      <c r="E52" s="43">
        <v>218</v>
      </c>
      <c r="F52" s="44">
        <v>200</v>
      </c>
      <c r="G52" s="45">
        <v>174.68</v>
      </c>
      <c r="H52" s="17">
        <f t="shared" si="0"/>
        <v>197.56</v>
      </c>
      <c r="I52" s="18"/>
      <c r="J52" s="19">
        <f t="shared" si="2"/>
        <v>0.11015808209270135</v>
      </c>
      <c r="K52" s="20">
        <f t="shared" si="3"/>
        <v>1975.6</v>
      </c>
      <c r="L52" s="34">
        <f t="shared" si="4"/>
        <v>1746.8000000000002</v>
      </c>
      <c r="M52" s="21"/>
    </row>
    <row r="53" spans="1:13" s="22" customFormat="1" ht="25.5" x14ac:dyDescent="0.25">
      <c r="A53" s="28">
        <v>49</v>
      </c>
      <c r="B53" s="36" t="s">
        <v>65</v>
      </c>
      <c r="C53" s="39" t="s">
        <v>80</v>
      </c>
      <c r="D53" s="40">
        <v>200</v>
      </c>
      <c r="E53" s="43">
        <v>48.15</v>
      </c>
      <c r="F53" s="44">
        <v>46.95</v>
      </c>
      <c r="G53" s="45">
        <v>40.89</v>
      </c>
      <c r="H53" s="17">
        <f t="shared" si="0"/>
        <v>45.33</v>
      </c>
      <c r="I53" s="18"/>
      <c r="J53" s="19">
        <f t="shared" si="2"/>
        <v>8.5852270910292641E-2</v>
      </c>
      <c r="K53" s="20">
        <f t="shared" si="3"/>
        <v>9066</v>
      </c>
      <c r="L53" s="34">
        <f t="shared" si="4"/>
        <v>8178</v>
      </c>
      <c r="M53" s="21"/>
    </row>
    <row r="54" spans="1:13" s="22" customFormat="1" ht="25.5" x14ac:dyDescent="0.25">
      <c r="A54" s="28">
        <v>50</v>
      </c>
      <c r="B54" s="36" t="s">
        <v>66</v>
      </c>
      <c r="C54" s="39" t="s">
        <v>80</v>
      </c>
      <c r="D54" s="40">
        <v>60</v>
      </c>
      <c r="E54" s="43">
        <v>36.450000000000003</v>
      </c>
      <c r="F54" s="44">
        <v>33.130000000000003</v>
      </c>
      <c r="G54" s="45">
        <v>28.86</v>
      </c>
      <c r="H54" s="17">
        <f t="shared" si="0"/>
        <v>32.81</v>
      </c>
      <c r="I54" s="18"/>
      <c r="J54" s="19">
        <f t="shared" si="2"/>
        <v>0.11595578937807263</v>
      </c>
      <c r="K54" s="20">
        <f t="shared" si="3"/>
        <v>1968.6000000000001</v>
      </c>
      <c r="L54" s="34">
        <f t="shared" si="4"/>
        <v>1731.6</v>
      </c>
      <c r="M54" s="21"/>
    </row>
    <row r="55" spans="1:13" s="22" customFormat="1" ht="25.5" x14ac:dyDescent="0.25">
      <c r="A55" s="28">
        <v>51</v>
      </c>
      <c r="B55" s="36" t="s">
        <v>67</v>
      </c>
      <c r="C55" s="39" t="s">
        <v>15</v>
      </c>
      <c r="D55" s="40">
        <v>8</v>
      </c>
      <c r="E55" s="43">
        <v>849</v>
      </c>
      <c r="F55" s="44">
        <v>772</v>
      </c>
      <c r="G55" s="45">
        <v>672.57</v>
      </c>
      <c r="H55" s="17">
        <f t="shared" si="0"/>
        <v>764.52</v>
      </c>
      <c r="I55" s="18"/>
      <c r="J55" s="19">
        <f t="shared" si="2"/>
        <v>0.11569602771773135</v>
      </c>
      <c r="K55" s="20">
        <f t="shared" si="3"/>
        <v>6116.16</v>
      </c>
      <c r="L55" s="34">
        <f t="shared" si="4"/>
        <v>5380.56</v>
      </c>
      <c r="M55" s="21"/>
    </row>
    <row r="56" spans="1:13" s="22" customFormat="1" ht="25.5" x14ac:dyDescent="0.25">
      <c r="A56" s="28">
        <v>52</v>
      </c>
      <c r="B56" s="36" t="s">
        <v>68</v>
      </c>
      <c r="C56" s="39" t="s">
        <v>15</v>
      </c>
      <c r="D56" s="40">
        <v>5</v>
      </c>
      <c r="E56" s="43">
        <v>2364</v>
      </c>
      <c r="F56" s="44">
        <v>2240</v>
      </c>
      <c r="G56" s="45">
        <v>1948.5</v>
      </c>
      <c r="H56" s="17">
        <f t="shared" si="0"/>
        <v>2184.17</v>
      </c>
      <c r="I56" s="18"/>
      <c r="J56" s="19">
        <f t="shared" si="2"/>
        <v>9.7658663392783368E-2</v>
      </c>
      <c r="K56" s="20">
        <f t="shared" si="3"/>
        <v>10920.85</v>
      </c>
      <c r="L56" s="34">
        <f t="shared" si="4"/>
        <v>9742.5</v>
      </c>
      <c r="M56" s="21"/>
    </row>
    <row r="57" spans="1:13" s="22" customFormat="1" ht="25.5" x14ac:dyDescent="0.25">
      <c r="A57" s="28">
        <v>53</v>
      </c>
      <c r="B57" s="36" t="s">
        <v>69</v>
      </c>
      <c r="C57" s="39" t="s">
        <v>15</v>
      </c>
      <c r="D57" s="40">
        <v>15</v>
      </c>
      <c r="E57" s="43">
        <v>612</v>
      </c>
      <c r="F57" s="44">
        <v>514</v>
      </c>
      <c r="G57" s="45">
        <v>474</v>
      </c>
      <c r="H57" s="17">
        <f t="shared" si="0"/>
        <v>533.33000000000004</v>
      </c>
      <c r="I57" s="18"/>
      <c r="J57" s="19">
        <f t="shared" si="2"/>
        <v>0.13312940133569268</v>
      </c>
      <c r="K57" s="20">
        <f t="shared" si="3"/>
        <v>7999.9500000000007</v>
      </c>
      <c r="L57" s="34">
        <f t="shared" si="4"/>
        <v>7110</v>
      </c>
      <c r="M57" s="21"/>
    </row>
    <row r="58" spans="1:13" s="22" customFormat="1" ht="25.5" x14ac:dyDescent="0.25">
      <c r="A58" s="28">
        <v>54</v>
      </c>
      <c r="B58" s="36" t="s">
        <v>70</v>
      </c>
      <c r="C58" s="39" t="s">
        <v>15</v>
      </c>
      <c r="D58" s="40">
        <v>50</v>
      </c>
      <c r="E58" s="43">
        <v>18</v>
      </c>
      <c r="F58" s="44">
        <v>16.38</v>
      </c>
      <c r="G58" s="45">
        <v>14.25</v>
      </c>
      <c r="H58" s="17">
        <f t="shared" si="0"/>
        <v>16.21</v>
      </c>
      <c r="I58" s="18"/>
      <c r="J58" s="19">
        <f t="shared" si="2"/>
        <v>0.11602536202659798</v>
      </c>
      <c r="K58" s="20">
        <f t="shared" si="3"/>
        <v>810.5</v>
      </c>
      <c r="L58" s="34">
        <f t="shared" si="4"/>
        <v>712.5</v>
      </c>
      <c r="M58" s="21"/>
    </row>
    <row r="59" spans="1:13" s="22" customFormat="1" ht="25.5" x14ac:dyDescent="0.25">
      <c r="A59" s="28">
        <v>55</v>
      </c>
      <c r="B59" s="36" t="s">
        <v>71</v>
      </c>
      <c r="C59" s="39" t="s">
        <v>15</v>
      </c>
      <c r="D59" s="40">
        <v>50</v>
      </c>
      <c r="E59" s="43">
        <v>84.7</v>
      </c>
      <c r="F59" s="44">
        <v>77.349999999999994</v>
      </c>
      <c r="G59" s="45">
        <v>69.5</v>
      </c>
      <c r="H59" s="17">
        <f t="shared" si="0"/>
        <v>77.180000000000007</v>
      </c>
      <c r="I59" s="18"/>
      <c r="J59" s="19">
        <f t="shared" si="2"/>
        <v>9.8484610111851389E-2</v>
      </c>
      <c r="K59" s="20">
        <f t="shared" si="3"/>
        <v>3859.0000000000005</v>
      </c>
      <c r="L59" s="34">
        <f t="shared" si="4"/>
        <v>3475</v>
      </c>
      <c r="M59" s="21"/>
    </row>
    <row r="60" spans="1:13" s="22" customFormat="1" ht="25.5" x14ac:dyDescent="0.25">
      <c r="A60" s="28">
        <v>56</v>
      </c>
      <c r="B60" s="36" t="s">
        <v>72</v>
      </c>
      <c r="C60" s="39" t="s">
        <v>15</v>
      </c>
      <c r="D60" s="40">
        <v>56</v>
      </c>
      <c r="E60" s="43">
        <v>14.38</v>
      </c>
      <c r="F60" s="44">
        <v>13.08</v>
      </c>
      <c r="G60" s="45">
        <v>11.38</v>
      </c>
      <c r="H60" s="17">
        <f t="shared" si="0"/>
        <v>12.95</v>
      </c>
      <c r="I60" s="18"/>
      <c r="J60" s="19">
        <f t="shared" si="2"/>
        <v>0.11620271983930747</v>
      </c>
      <c r="K60" s="20">
        <f t="shared" si="3"/>
        <v>725.19999999999993</v>
      </c>
      <c r="L60" s="34">
        <f t="shared" si="4"/>
        <v>637.28000000000009</v>
      </c>
      <c r="M60" s="21"/>
    </row>
    <row r="61" spans="1:13" s="22" customFormat="1" ht="38.25" x14ac:dyDescent="0.25">
      <c r="A61" s="28">
        <v>57</v>
      </c>
      <c r="B61" s="36" t="s">
        <v>73</v>
      </c>
      <c r="C61" s="39" t="s">
        <v>15</v>
      </c>
      <c r="D61" s="40">
        <v>60</v>
      </c>
      <c r="E61" s="43">
        <v>42.9</v>
      </c>
      <c r="F61" s="44">
        <v>39.33</v>
      </c>
      <c r="G61" s="45">
        <v>35.9</v>
      </c>
      <c r="H61" s="17">
        <f t="shared" si="0"/>
        <v>39.380000000000003</v>
      </c>
      <c r="I61" s="18"/>
      <c r="J61" s="19">
        <f t="shared" si="2"/>
        <v>8.8891052033084075E-2</v>
      </c>
      <c r="K61" s="20">
        <f t="shared" si="3"/>
        <v>2362.8000000000002</v>
      </c>
      <c r="L61" s="34">
        <f t="shared" si="4"/>
        <v>2154</v>
      </c>
      <c r="M61" s="21"/>
    </row>
    <row r="62" spans="1:13" s="22" customFormat="1" ht="25.5" x14ac:dyDescent="0.25">
      <c r="A62" s="28">
        <v>58</v>
      </c>
      <c r="B62" s="36" t="s">
        <v>74</v>
      </c>
      <c r="C62" s="39" t="s">
        <v>15</v>
      </c>
      <c r="D62" s="40">
        <v>5</v>
      </c>
      <c r="E62" s="43">
        <v>929</v>
      </c>
      <c r="F62" s="44">
        <v>890</v>
      </c>
      <c r="G62" s="45">
        <v>774</v>
      </c>
      <c r="H62" s="17">
        <f t="shared" si="0"/>
        <v>864.33</v>
      </c>
      <c r="I62" s="18"/>
      <c r="J62" s="19">
        <f t="shared" si="2"/>
        <v>9.327957350797475E-2</v>
      </c>
      <c r="K62" s="20">
        <f t="shared" si="3"/>
        <v>4321.6500000000005</v>
      </c>
      <c r="L62" s="34">
        <f t="shared" si="4"/>
        <v>3870</v>
      </c>
      <c r="M62" s="21"/>
    </row>
    <row r="63" spans="1:13" s="22" customFormat="1" ht="25.5" x14ac:dyDescent="0.25">
      <c r="A63" s="28">
        <v>59</v>
      </c>
      <c r="B63" s="36" t="s">
        <v>75</v>
      </c>
      <c r="C63" s="39" t="s">
        <v>80</v>
      </c>
      <c r="D63" s="40">
        <v>196</v>
      </c>
      <c r="E63" s="43">
        <v>197</v>
      </c>
      <c r="F63" s="44">
        <v>189</v>
      </c>
      <c r="G63" s="45">
        <v>172</v>
      </c>
      <c r="H63" s="17">
        <f t="shared" si="0"/>
        <v>186</v>
      </c>
      <c r="I63" s="18"/>
      <c r="J63" s="19">
        <f t="shared" si="2"/>
        <v>6.864056631614894E-2</v>
      </c>
      <c r="K63" s="20">
        <f t="shared" si="3"/>
        <v>36456</v>
      </c>
      <c r="L63" s="34">
        <f t="shared" si="4"/>
        <v>33712</v>
      </c>
      <c r="M63" s="21"/>
    </row>
    <row r="64" spans="1:13" s="22" customFormat="1" ht="25.5" x14ac:dyDescent="0.25">
      <c r="A64" s="28">
        <v>60</v>
      </c>
      <c r="B64" s="36" t="s">
        <v>76</v>
      </c>
      <c r="C64" s="39" t="s">
        <v>15</v>
      </c>
      <c r="D64" s="40">
        <v>50</v>
      </c>
      <c r="E64" s="43">
        <v>283</v>
      </c>
      <c r="F64" s="44">
        <v>267</v>
      </c>
      <c r="G64" s="45">
        <v>200</v>
      </c>
      <c r="H64" s="17">
        <f t="shared" si="0"/>
        <v>250</v>
      </c>
      <c r="I64" s="18"/>
      <c r="J64" s="19">
        <f t="shared" si="2"/>
        <v>0.17613631085043199</v>
      </c>
      <c r="K64" s="20">
        <f t="shared" si="3"/>
        <v>12500</v>
      </c>
      <c r="L64" s="34">
        <f t="shared" si="4"/>
        <v>10000</v>
      </c>
      <c r="M64" s="21"/>
    </row>
    <row r="65" spans="1:13" s="22" customFormat="1" ht="25.5" x14ac:dyDescent="0.25">
      <c r="A65" s="28">
        <v>61</v>
      </c>
      <c r="B65" s="36" t="s">
        <v>77</v>
      </c>
      <c r="C65" s="39" t="s">
        <v>15</v>
      </c>
      <c r="D65" s="40">
        <v>100</v>
      </c>
      <c r="E65" s="43">
        <v>341</v>
      </c>
      <c r="F65" s="44">
        <v>328.9</v>
      </c>
      <c r="G65" s="45">
        <v>286</v>
      </c>
      <c r="H65" s="17">
        <f t="shared" si="0"/>
        <v>318.63</v>
      </c>
      <c r="I65" s="18"/>
      <c r="J65" s="19">
        <f t="shared" si="2"/>
        <v>9.0704931640683786E-2</v>
      </c>
      <c r="K65" s="20">
        <f t="shared" si="3"/>
        <v>31863</v>
      </c>
      <c r="L65" s="34">
        <f t="shared" si="4"/>
        <v>28600</v>
      </c>
      <c r="M65" s="21"/>
    </row>
    <row r="66" spans="1:13" s="22" customFormat="1" x14ac:dyDescent="0.25">
      <c r="A66" s="28">
        <v>62</v>
      </c>
      <c r="B66" s="41" t="s">
        <v>78</v>
      </c>
      <c r="C66" s="39" t="s">
        <v>79</v>
      </c>
      <c r="D66" s="40">
        <v>50</v>
      </c>
      <c r="E66" s="46">
        <v>34</v>
      </c>
      <c r="F66" s="44">
        <v>32.770000000000003</v>
      </c>
      <c r="G66" s="45">
        <v>28.5</v>
      </c>
      <c r="H66" s="17">
        <f t="shared" si="0"/>
        <v>31.76</v>
      </c>
      <c r="I66" s="18"/>
      <c r="J66" s="19">
        <f t="shared" si="2"/>
        <v>9.0898397182073404E-2</v>
      </c>
      <c r="K66" s="20">
        <f t="shared" si="3"/>
        <v>1588</v>
      </c>
      <c r="L66" s="34">
        <f t="shared" si="4"/>
        <v>1425</v>
      </c>
      <c r="M66" s="21"/>
    </row>
    <row r="67" spans="1:13" s="22" customFormat="1" x14ac:dyDescent="0.25">
      <c r="A67" s="28">
        <v>63</v>
      </c>
      <c r="B67" s="36" t="s">
        <v>82</v>
      </c>
      <c r="C67" s="39" t="s">
        <v>15</v>
      </c>
      <c r="D67" s="37">
        <v>10</v>
      </c>
      <c r="E67" s="43">
        <v>403.76</v>
      </c>
      <c r="F67" s="47">
        <v>392.43</v>
      </c>
      <c r="G67" s="48">
        <v>381.8</v>
      </c>
      <c r="H67" s="17">
        <f t="shared" si="0"/>
        <v>392.66</v>
      </c>
      <c r="I67" s="18"/>
      <c r="J67" s="19">
        <f t="shared" si="2"/>
        <v>2.7967620991660953E-2</v>
      </c>
      <c r="K67" s="20">
        <f t="shared" si="3"/>
        <v>3926.6000000000004</v>
      </c>
      <c r="L67" s="34">
        <f t="shared" si="4"/>
        <v>3818</v>
      </c>
      <c r="M67" s="21"/>
    </row>
    <row r="68" spans="1:13" s="22" customFormat="1" ht="25.5" x14ac:dyDescent="0.25">
      <c r="A68" s="28">
        <v>64</v>
      </c>
      <c r="B68" s="36" t="s">
        <v>83</v>
      </c>
      <c r="C68" s="39" t="s">
        <v>15</v>
      </c>
      <c r="D68" s="37">
        <v>5</v>
      </c>
      <c r="E68" s="43">
        <v>2062</v>
      </c>
      <c r="F68" s="47">
        <v>2002.32</v>
      </c>
      <c r="G68" s="48">
        <v>1944.32</v>
      </c>
      <c r="H68" s="17">
        <f t="shared" si="0"/>
        <v>2002.88</v>
      </c>
      <c r="I68" s="18"/>
      <c r="J68" s="19">
        <f t="shared" si="2"/>
        <v>2.9378693983882008E-2</v>
      </c>
      <c r="K68" s="20">
        <f t="shared" si="3"/>
        <v>10014.400000000001</v>
      </c>
      <c r="L68" s="34">
        <f t="shared" si="4"/>
        <v>9721.6</v>
      </c>
      <c r="M68" s="42"/>
    </row>
    <row r="69" spans="1:13" s="22" customFormat="1" ht="25.5" x14ac:dyDescent="0.25">
      <c r="A69" s="28">
        <v>65</v>
      </c>
      <c r="B69" s="36" t="s">
        <v>84</v>
      </c>
      <c r="C69" s="39" t="s">
        <v>15</v>
      </c>
      <c r="D69" s="37">
        <v>5</v>
      </c>
      <c r="E69" s="43">
        <v>2398</v>
      </c>
      <c r="F69" s="47">
        <v>2327.8000000000002</v>
      </c>
      <c r="G69" s="48">
        <v>2260</v>
      </c>
      <c r="H69" s="17">
        <f t="shared" ref="H69:H72" si="5">ROUND(IFERROR(AVERAGE(E69:G69),),2)</f>
        <v>2328.6</v>
      </c>
      <c r="I69" s="18"/>
      <c r="J69" s="19">
        <f t="shared" ref="J69:J72" si="6">IFERROR(_xlfn.STDEV.S(E69:G69)/AVERAGE(E69:G69),)</f>
        <v>2.9633031939021368E-2</v>
      </c>
      <c r="K69" s="20">
        <f t="shared" ref="K69:K72" si="7">D69*H69</f>
        <v>11643</v>
      </c>
      <c r="L69" s="34">
        <f t="shared" si="4"/>
        <v>11300</v>
      </c>
      <c r="M69" s="21"/>
    </row>
    <row r="70" spans="1:13" s="22" customFormat="1" ht="25.5" x14ac:dyDescent="0.25">
      <c r="A70" s="28">
        <v>66</v>
      </c>
      <c r="B70" s="36" t="s">
        <v>85</v>
      </c>
      <c r="C70" s="39" t="s">
        <v>15</v>
      </c>
      <c r="D70" s="37">
        <v>5</v>
      </c>
      <c r="E70" s="43">
        <v>512.94000000000005</v>
      </c>
      <c r="F70" s="47">
        <v>498</v>
      </c>
      <c r="G70" s="48">
        <v>486.2</v>
      </c>
      <c r="H70" s="17">
        <f t="shared" si="5"/>
        <v>499.05</v>
      </c>
      <c r="I70" s="18"/>
      <c r="J70" s="19">
        <f t="shared" si="6"/>
        <v>2.6852581971849823E-2</v>
      </c>
      <c r="K70" s="20">
        <f t="shared" si="7"/>
        <v>2495.25</v>
      </c>
      <c r="L70" s="34">
        <f t="shared" ref="L70:L72" si="8">(IFERROR((SMALL(E70:H70,COUNTIF(E70:I70,0)+1)),0))*D70</f>
        <v>2431</v>
      </c>
      <c r="M70" s="21"/>
    </row>
    <row r="71" spans="1:13" s="22" customFormat="1" ht="25.5" x14ac:dyDescent="0.25">
      <c r="A71" s="28">
        <v>67</v>
      </c>
      <c r="B71" s="36" t="s">
        <v>86</v>
      </c>
      <c r="C71" s="39" t="s">
        <v>15</v>
      </c>
      <c r="D71" s="37">
        <v>10</v>
      </c>
      <c r="E71" s="43">
        <v>728.21</v>
      </c>
      <c r="F71" s="47">
        <v>707.61</v>
      </c>
      <c r="G71" s="48">
        <v>687.9</v>
      </c>
      <c r="H71" s="17">
        <f t="shared" si="5"/>
        <v>707.91</v>
      </c>
      <c r="I71" s="18"/>
      <c r="J71" s="19">
        <f t="shared" si="6"/>
        <v>2.8473580487620574E-2</v>
      </c>
      <c r="K71" s="20">
        <f t="shared" si="7"/>
        <v>7079.0999999999995</v>
      </c>
      <c r="L71" s="34">
        <f t="shared" si="8"/>
        <v>6879</v>
      </c>
      <c r="M71" s="21"/>
    </row>
    <row r="72" spans="1:13" s="22" customFormat="1" ht="38.25" x14ac:dyDescent="0.25">
      <c r="A72" s="28">
        <v>68</v>
      </c>
      <c r="B72" s="36" t="s">
        <v>87</v>
      </c>
      <c r="C72" s="39" t="s">
        <v>15</v>
      </c>
      <c r="D72" s="37">
        <v>72</v>
      </c>
      <c r="E72" s="43">
        <v>269.86</v>
      </c>
      <c r="F72" s="47">
        <v>262.62</v>
      </c>
      <c r="G72" s="48">
        <v>254</v>
      </c>
      <c r="H72" s="17">
        <f t="shared" si="5"/>
        <v>262.16000000000003</v>
      </c>
      <c r="I72" s="18"/>
      <c r="J72" s="19">
        <f t="shared" si="6"/>
        <v>3.0286847726579212E-2</v>
      </c>
      <c r="K72" s="20">
        <f t="shared" si="7"/>
        <v>18875.52</v>
      </c>
      <c r="L72" s="34">
        <f t="shared" si="8"/>
        <v>18288</v>
      </c>
      <c r="M72" s="21"/>
    </row>
    <row r="73" spans="1:13" s="16" customFormat="1" ht="16.5" customHeight="1" x14ac:dyDescent="0.2">
      <c r="A73" s="29"/>
      <c r="B73" s="30"/>
      <c r="C73" s="35"/>
      <c r="D73" s="32"/>
      <c r="E73" s="38"/>
      <c r="F73" s="27"/>
      <c r="G73" s="27"/>
      <c r="H73" s="27"/>
      <c r="I73" s="18"/>
      <c r="J73" s="14"/>
      <c r="K73" s="33">
        <f>SUM(K5:K72)</f>
        <v>336102.7</v>
      </c>
      <c r="L73" s="33">
        <f>SUM(L5:L72)</f>
        <v>304920.33999999997</v>
      </c>
      <c r="M73" s="15"/>
    </row>
    <row r="74" spans="1:13" x14ac:dyDescent="0.2">
      <c r="B74" s="24"/>
      <c r="C74" s="9"/>
      <c r="D74" s="10"/>
      <c r="E74" s="10"/>
      <c r="F74" s="10"/>
      <c r="G74" s="8"/>
    </row>
    <row r="75" spans="1:13" x14ac:dyDescent="0.2">
      <c r="B75" s="24"/>
      <c r="C75" s="9"/>
      <c r="D75" s="10"/>
      <c r="E75" s="10"/>
      <c r="F75" s="10"/>
      <c r="G75" s="8"/>
    </row>
    <row r="76" spans="1:13" x14ac:dyDescent="0.2">
      <c r="B76" s="24"/>
      <c r="C76" s="9"/>
      <c r="D76" s="10"/>
      <c r="E76" s="10"/>
      <c r="F76" s="10"/>
      <c r="G76" s="8"/>
      <c r="H76" s="31"/>
    </row>
    <row r="77" spans="1:13" x14ac:dyDescent="0.2">
      <c r="B77" s="24"/>
      <c r="C77" s="9"/>
      <c r="D77" s="10"/>
      <c r="E77" s="10"/>
      <c r="F77" s="10"/>
      <c r="G77" s="11"/>
    </row>
    <row r="78" spans="1:13" x14ac:dyDescent="0.2">
      <c r="B78" s="24"/>
      <c r="C78" s="9"/>
      <c r="D78" s="10"/>
      <c r="E78" s="10"/>
      <c r="F78" s="10"/>
      <c r="G78" s="11"/>
    </row>
    <row r="79" spans="1:13" x14ac:dyDescent="0.2">
      <c r="B79" s="24"/>
      <c r="C79" s="9"/>
      <c r="D79" s="10"/>
      <c r="E79" s="10"/>
      <c r="F79" s="10"/>
      <c r="G79" s="11"/>
    </row>
    <row r="80" spans="1:13" x14ac:dyDescent="0.2">
      <c r="B80" s="24"/>
      <c r="C80" s="9"/>
      <c r="D80" s="10"/>
      <c r="E80" s="10"/>
      <c r="F80" s="10"/>
      <c r="G80" s="8"/>
    </row>
    <row r="81" spans="2:7" x14ac:dyDescent="0.2">
      <c r="B81" s="24"/>
      <c r="C81" s="9"/>
      <c r="D81" s="10"/>
      <c r="E81" s="10"/>
      <c r="F81" s="10"/>
      <c r="G81" s="8"/>
    </row>
    <row r="82" spans="2:7" x14ac:dyDescent="0.2">
      <c r="B82" s="24"/>
      <c r="C82" s="9"/>
      <c r="D82" s="10"/>
      <c r="E82" s="10"/>
      <c r="F82" s="10"/>
      <c r="G82" s="8"/>
    </row>
    <row r="83" spans="2:7" x14ac:dyDescent="0.2">
      <c r="B83" s="24"/>
      <c r="C83" s="9"/>
      <c r="D83" s="10"/>
      <c r="E83" s="10"/>
      <c r="F83" s="10"/>
      <c r="G83" s="8"/>
    </row>
    <row r="84" spans="2:7" x14ac:dyDescent="0.2">
      <c r="B84" s="24"/>
      <c r="C84" s="9"/>
      <c r="D84" s="10"/>
      <c r="E84" s="10"/>
      <c r="F84" s="10"/>
      <c r="G84" s="8"/>
    </row>
    <row r="85" spans="2:7" x14ac:dyDescent="0.2">
      <c r="B85" s="24"/>
      <c r="C85" s="9"/>
      <c r="D85" s="10"/>
      <c r="E85" s="10"/>
      <c r="F85" s="10"/>
      <c r="G85" s="8"/>
    </row>
    <row r="86" spans="2:7" x14ac:dyDescent="0.2">
      <c r="B86" s="24"/>
      <c r="C86" s="9"/>
      <c r="D86" s="10"/>
      <c r="E86" s="10"/>
      <c r="F86" s="10"/>
      <c r="G86" s="8"/>
    </row>
    <row r="87" spans="2:7" x14ac:dyDescent="0.2">
      <c r="B87" s="24"/>
      <c r="C87" s="9"/>
      <c r="D87" s="10"/>
      <c r="E87" s="10"/>
      <c r="F87" s="10"/>
      <c r="G87" s="8"/>
    </row>
    <row r="88" spans="2:7" x14ac:dyDescent="0.2">
      <c r="B88" s="24"/>
      <c r="C88" s="9"/>
      <c r="D88" s="10"/>
      <c r="E88" s="10"/>
      <c r="F88" s="10"/>
      <c r="G88" s="8"/>
    </row>
    <row r="89" spans="2:7" x14ac:dyDescent="0.2">
      <c r="B89" s="24"/>
      <c r="C89" s="9"/>
      <c r="D89" s="10"/>
      <c r="E89" s="10"/>
      <c r="F89" s="10"/>
      <c r="G89" s="8"/>
    </row>
    <row r="90" spans="2:7" x14ac:dyDescent="0.2">
      <c r="B90" s="24"/>
      <c r="C90" s="9"/>
      <c r="D90" s="10"/>
      <c r="E90" s="10"/>
      <c r="F90" s="10"/>
      <c r="G90" s="8"/>
    </row>
    <row r="91" spans="2:7" x14ac:dyDescent="0.2">
      <c r="B91" s="24"/>
      <c r="C91" s="9"/>
      <c r="D91" s="10"/>
      <c r="E91" s="10"/>
      <c r="F91" s="10"/>
      <c r="G91" s="8"/>
    </row>
    <row r="92" spans="2:7" x14ac:dyDescent="0.2">
      <c r="B92" s="24"/>
      <c r="C92" s="9"/>
      <c r="D92" s="10"/>
      <c r="E92" s="10"/>
      <c r="F92" s="10"/>
      <c r="G92" s="8"/>
    </row>
    <row r="93" spans="2:7" x14ac:dyDescent="0.2">
      <c r="B93" s="24"/>
      <c r="C93" s="9"/>
      <c r="D93" s="10"/>
      <c r="E93" s="10"/>
      <c r="F93" s="10"/>
      <c r="G93" s="8"/>
    </row>
    <row r="94" spans="2:7" x14ac:dyDescent="0.2">
      <c r="B94" s="24"/>
      <c r="C94" s="9"/>
      <c r="D94" s="10"/>
      <c r="E94" s="10"/>
      <c r="F94" s="10"/>
      <c r="G94" s="8"/>
    </row>
    <row r="95" spans="2:7" x14ac:dyDescent="0.2">
      <c r="B95" s="24"/>
      <c r="C95" s="9"/>
      <c r="D95" s="10"/>
      <c r="E95" s="10"/>
      <c r="F95" s="10"/>
      <c r="G95" s="8"/>
    </row>
    <row r="96" spans="2:7" x14ac:dyDescent="0.2">
      <c r="B96" s="24"/>
      <c r="C96" s="9"/>
      <c r="D96" s="10"/>
      <c r="E96" s="10"/>
      <c r="F96" s="10"/>
      <c r="G96" s="8"/>
    </row>
    <row r="97" spans="2:7" x14ac:dyDescent="0.2">
      <c r="B97" s="24"/>
      <c r="C97" s="9"/>
      <c r="D97" s="10"/>
      <c r="E97" s="10"/>
      <c r="F97" s="10"/>
      <c r="G97" s="8"/>
    </row>
    <row r="98" spans="2:7" x14ac:dyDescent="0.2">
      <c r="B98" s="24"/>
      <c r="C98" s="9"/>
      <c r="D98" s="10"/>
      <c r="E98" s="10"/>
      <c r="F98" s="10"/>
      <c r="G98" s="8"/>
    </row>
    <row r="99" spans="2:7" x14ac:dyDescent="0.2">
      <c r="B99" s="24"/>
      <c r="C99" s="9"/>
      <c r="D99" s="10"/>
      <c r="E99" s="10"/>
      <c r="F99" s="10"/>
      <c r="G99" s="8"/>
    </row>
    <row r="100" spans="2:7" x14ac:dyDescent="0.2">
      <c r="B100" s="24"/>
      <c r="C100" s="9"/>
      <c r="D100" s="10"/>
      <c r="E100" s="10"/>
      <c r="F100" s="10"/>
      <c r="G100" s="8"/>
    </row>
    <row r="101" spans="2:7" x14ac:dyDescent="0.2">
      <c r="B101" s="24"/>
      <c r="C101" s="9"/>
      <c r="D101" s="10"/>
      <c r="E101" s="10"/>
      <c r="F101" s="10"/>
      <c r="G101" s="8"/>
    </row>
    <row r="102" spans="2:7" x14ac:dyDescent="0.2">
      <c r="B102" s="24"/>
      <c r="C102" s="9"/>
      <c r="D102" s="10"/>
      <c r="E102" s="10"/>
      <c r="F102" s="10"/>
      <c r="G102" s="8"/>
    </row>
    <row r="103" spans="2:7" x14ac:dyDescent="0.2">
      <c r="B103" s="24"/>
      <c r="C103" s="9"/>
      <c r="D103" s="10"/>
      <c r="E103" s="10"/>
      <c r="F103" s="10"/>
      <c r="G103" s="8"/>
    </row>
    <row r="104" spans="2:7" x14ac:dyDescent="0.2">
      <c r="B104" s="24"/>
      <c r="C104" s="9"/>
      <c r="D104" s="10"/>
      <c r="E104" s="10"/>
      <c r="F104" s="10"/>
      <c r="G104" s="8"/>
    </row>
    <row r="105" spans="2:7" x14ac:dyDescent="0.2">
      <c r="B105" s="24"/>
      <c r="C105" s="9"/>
      <c r="D105" s="10"/>
      <c r="E105" s="10"/>
      <c r="F105" s="10"/>
      <c r="G105" s="8"/>
    </row>
    <row r="106" spans="2:7" x14ac:dyDescent="0.2">
      <c r="B106" s="24"/>
      <c r="C106" s="9"/>
      <c r="D106" s="10"/>
      <c r="E106" s="10"/>
      <c r="F106" s="10"/>
      <c r="G106" s="8"/>
    </row>
    <row r="107" spans="2:7" x14ac:dyDescent="0.2">
      <c r="B107" s="24"/>
      <c r="C107" s="9"/>
      <c r="D107" s="10"/>
      <c r="E107" s="10"/>
      <c r="F107" s="10"/>
      <c r="G107" s="8"/>
    </row>
    <row r="108" spans="2:7" x14ac:dyDescent="0.2">
      <c r="B108" s="24"/>
      <c r="C108" s="9"/>
      <c r="D108" s="10"/>
      <c r="E108" s="10"/>
      <c r="F108" s="10"/>
      <c r="G108" s="8"/>
    </row>
    <row r="109" spans="2:7" x14ac:dyDescent="0.2">
      <c r="B109" s="24"/>
      <c r="C109" s="9"/>
      <c r="D109" s="10"/>
      <c r="E109" s="10"/>
      <c r="F109" s="10"/>
      <c r="G109" s="8"/>
    </row>
    <row r="110" spans="2:7" x14ac:dyDescent="0.2">
      <c r="B110" s="24"/>
      <c r="C110" s="9"/>
      <c r="D110" s="10"/>
      <c r="E110" s="10"/>
      <c r="F110" s="10"/>
      <c r="G110" s="8"/>
    </row>
    <row r="111" spans="2:7" x14ac:dyDescent="0.2">
      <c r="B111" s="24"/>
      <c r="C111" s="9"/>
      <c r="D111" s="10"/>
      <c r="E111" s="10"/>
      <c r="F111" s="10"/>
      <c r="G111" s="8"/>
    </row>
    <row r="112" spans="2:7" x14ac:dyDescent="0.2">
      <c r="B112" s="24"/>
      <c r="C112" s="9"/>
      <c r="D112" s="10"/>
      <c r="E112" s="10"/>
      <c r="F112" s="10"/>
      <c r="G112" s="8"/>
    </row>
    <row r="113" spans="2:7" x14ac:dyDescent="0.2">
      <c r="B113" s="24"/>
      <c r="C113" s="9"/>
      <c r="D113" s="10"/>
      <c r="E113" s="10"/>
      <c r="F113" s="10"/>
      <c r="G113" s="8"/>
    </row>
    <row r="114" spans="2:7" x14ac:dyDescent="0.2">
      <c r="B114" s="24"/>
      <c r="C114" s="8"/>
      <c r="D114" s="12"/>
      <c r="E114" s="8"/>
      <c r="F114" s="8"/>
      <c r="G114" s="8"/>
    </row>
    <row r="115" spans="2:7" x14ac:dyDescent="0.2">
      <c r="B115" s="24"/>
      <c r="C115" s="8"/>
      <c r="D115" s="12"/>
      <c r="E115" s="8"/>
      <c r="F115" s="8"/>
      <c r="G115" s="8"/>
    </row>
    <row r="116" spans="2:7" x14ac:dyDescent="0.2">
      <c r="B116" s="24"/>
      <c r="C116" s="8"/>
      <c r="D116" s="12"/>
      <c r="E116" s="8"/>
      <c r="F116" s="8"/>
      <c r="G116" s="8"/>
    </row>
    <row r="117" spans="2:7" x14ac:dyDescent="0.2">
      <c r="B117" s="24"/>
      <c r="C117" s="8"/>
      <c r="D117" s="12"/>
      <c r="E117" s="8"/>
      <c r="F117" s="8"/>
      <c r="G117" s="8"/>
    </row>
    <row r="118" spans="2:7" x14ac:dyDescent="0.2">
      <c r="B118" s="24"/>
      <c r="C118" s="8"/>
      <c r="D118" s="12"/>
      <c r="E118" s="8"/>
      <c r="F118" s="8"/>
      <c r="G118" s="8"/>
    </row>
    <row r="119" spans="2:7" x14ac:dyDescent="0.2">
      <c r="B119" s="24"/>
      <c r="C119" s="8"/>
      <c r="D119" s="12"/>
      <c r="E119" s="8"/>
      <c r="F119" s="8"/>
      <c r="G119" s="8"/>
    </row>
    <row r="120" spans="2:7" x14ac:dyDescent="0.2">
      <c r="B120" s="24"/>
      <c r="C120" s="8"/>
      <c r="D120" s="12"/>
      <c r="E120" s="8"/>
      <c r="F120" s="8"/>
      <c r="G120" s="8"/>
    </row>
    <row r="121" spans="2:7" x14ac:dyDescent="0.2">
      <c r="G121" s="8"/>
    </row>
    <row r="122" spans="2:7" x14ac:dyDescent="0.2">
      <c r="G122" s="8"/>
    </row>
    <row r="123" spans="2:7" x14ac:dyDescent="0.2">
      <c r="G123" s="8"/>
    </row>
    <row r="124" spans="2:7" x14ac:dyDescent="0.2">
      <c r="G124" s="8"/>
    </row>
    <row r="125" spans="2:7" x14ac:dyDescent="0.2">
      <c r="G125" s="8"/>
    </row>
    <row r="126" spans="2:7" x14ac:dyDescent="0.2">
      <c r="G126" s="8"/>
    </row>
    <row r="127" spans="2:7" x14ac:dyDescent="0.2">
      <c r="G127" s="8"/>
    </row>
    <row r="128" spans="2:7" x14ac:dyDescent="0.2">
      <c r="G128" s="8"/>
    </row>
    <row r="129" spans="7:7" x14ac:dyDescent="0.2">
      <c r="G129" s="8"/>
    </row>
    <row r="130" spans="7:7" x14ac:dyDescent="0.2">
      <c r="G130" s="8"/>
    </row>
    <row r="131" spans="7:7" x14ac:dyDescent="0.2">
      <c r="G131" s="8"/>
    </row>
    <row r="132" spans="7:7" x14ac:dyDescent="0.2">
      <c r="G132" s="8"/>
    </row>
    <row r="133" spans="7:7" x14ac:dyDescent="0.2">
      <c r="G133" s="8"/>
    </row>
    <row r="134" spans="7:7" x14ac:dyDescent="0.2">
      <c r="G134" s="8"/>
    </row>
    <row r="135" spans="7:7" x14ac:dyDescent="0.2">
      <c r="G135" s="8"/>
    </row>
    <row r="136" spans="7:7" x14ac:dyDescent="0.2">
      <c r="G136" s="8"/>
    </row>
    <row r="137" spans="7:7" x14ac:dyDescent="0.2">
      <c r="G137" s="8"/>
    </row>
    <row r="138" spans="7:7" x14ac:dyDescent="0.2">
      <c r="G138" s="8"/>
    </row>
    <row r="139" spans="7:7" x14ac:dyDescent="0.2">
      <c r="G139" s="8"/>
    </row>
    <row r="140" spans="7:7" x14ac:dyDescent="0.2">
      <c r="G140" s="8"/>
    </row>
    <row r="141" spans="7:7" x14ac:dyDescent="0.2">
      <c r="G141" s="8"/>
    </row>
    <row r="142" spans="7:7" x14ac:dyDescent="0.2">
      <c r="G142" s="8"/>
    </row>
    <row r="143" spans="7:7" x14ac:dyDescent="0.2">
      <c r="G143" s="8"/>
    </row>
    <row r="144" spans="7:7" x14ac:dyDescent="0.2">
      <c r="G144" s="8"/>
    </row>
    <row r="145" spans="7:7" x14ac:dyDescent="0.2">
      <c r="G145" s="8"/>
    </row>
    <row r="146" spans="7:7" x14ac:dyDescent="0.2">
      <c r="G146" s="8"/>
    </row>
    <row r="147" spans="7:7" x14ac:dyDescent="0.2">
      <c r="G147" s="8"/>
    </row>
    <row r="148" spans="7:7" x14ac:dyDescent="0.2">
      <c r="G148" s="8"/>
    </row>
    <row r="149" spans="7:7" x14ac:dyDescent="0.2">
      <c r="G149" s="8"/>
    </row>
    <row r="150" spans="7:7" x14ac:dyDescent="0.2">
      <c r="G150" s="8"/>
    </row>
    <row r="151" spans="7:7" x14ac:dyDescent="0.2">
      <c r="G151" s="8"/>
    </row>
  </sheetData>
  <autoFilter ref="A4:P72"/>
  <mergeCells count="8">
    <mergeCell ref="L3:L4"/>
    <mergeCell ref="A2:K2"/>
    <mergeCell ref="A3:A4"/>
    <mergeCell ref="B3:B4"/>
    <mergeCell ref="C3:C4"/>
    <mergeCell ref="D3:D4"/>
    <mergeCell ref="E3:G3"/>
    <mergeCell ref="H3:J3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2019-12-27T05:25:34Z</cp:lastPrinted>
  <dcterms:created xsi:type="dcterms:W3CDTF">2015-11-02T11:37:41Z</dcterms:created>
  <dcterms:modified xsi:type="dcterms:W3CDTF">2026-08-11T05:54:22Z</dcterms:modified>
</cp:coreProperties>
</file>