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жарная часть\Desktop\Мои документы\МОИ ДОКУМЕНТЫ\Закупки\Закупка 2026\ГОЗ\Монтаж, проект\монтаж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0" i="1" l="1"/>
  <c r="I10" i="1" l="1"/>
  <c r="J10" i="1" s="1"/>
  <c r="K10" i="1"/>
  <c r="L10" i="1" s="1"/>
  <c r="M10" i="1" s="1"/>
  <c r="N10" i="1" s="1"/>
  <c r="N11" i="1" l="1"/>
</calcChain>
</file>

<file path=xl/sharedStrings.xml><?xml version="1.0" encoding="utf-8"?>
<sst xmlns="http://schemas.openxmlformats.org/spreadsheetml/2006/main" count="30" uniqueCount="30">
  <si>
    <t>Обоснование начальной (максимальной) цены контракта</t>
  </si>
  <si>
    <t>№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</si>
  <si>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</si>
  <si>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</si>
  <si>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</si>
  <si>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</si>
  <si>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</si>
  <si>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</si>
  <si>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</si>
  <si>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</si>
  <si>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</si>
  <si>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</si>
  <si>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</si>
  <si>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</si>
  <si>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шт.</t>
  </si>
  <si>
    <t>Характеристики объекта закупки</t>
  </si>
  <si>
    <t>Используемый метод определения НМЦК 
с обоснованием:</t>
  </si>
  <si>
    <t>Расчет НМЦК:</t>
  </si>
  <si>
    <t xml:space="preserve">Метод сопоставимых рыночных цен </t>
  </si>
  <si>
    <t xml:space="preserve">Дата подготовки обоснования НМЦК: </t>
  </si>
  <si>
    <t>В соответствии с техническим заданием</t>
  </si>
  <si>
    <t>Поставщик № 1</t>
  </si>
  <si>
    <t>Поставщик № 2</t>
  </si>
  <si>
    <t>Поставщик № 3</t>
  </si>
  <si>
    <t>В результате проведенного расчета НМЦК контракта составила, руб.:</t>
  </si>
  <si>
    <t>____________________М.В. Кикин</t>
  </si>
  <si>
    <t>"______"_____________________________2026 г.</t>
  </si>
  <si>
    <t xml:space="preserve">на монтаж и пусконаладочные работы системы автоматической установки модульного пожаротушения, системы пожарной сигнализации и системы оповещения и управления эвакуации людей при пожаре
</t>
  </si>
  <si>
    <t xml:space="preserve">на монтаж и пусконаладочные работы системы автоматической установки модульного пожаротушения, системы пожарной сигнализации и системы оповещения и управления эвакуации людей при пожаре
</t>
  </si>
  <si>
    <t>Наименование предмета контракта КТРУ/ОКПД 43.21.10.140-00000001/43.21.10.140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</si>
</sst>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6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justify"/>
      <protection locked="0"/>
    </xf>
    <xf numFmtId="2" fontId="0" fillId="0" borderId="0" xfId="0" applyNumberForma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2" fontId="6" fillId="0" borderId="2" xfId="0" applyNumberFormat="1" applyFont="1" applyBorder="1" applyAlignment="1" applyProtection="1">
      <alignment horizontal="center" vertical="center" wrapText="1"/>
      <protection locked="0"/>
    </xf>
    <xf numFmtId="4" fontId="5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Protection="1"/>
    <xf numFmtId="0" fontId="3" fillId="0" borderId="2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/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2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8</xdr:row>
      <xdr:rowOff>952500</xdr:rowOff>
    </xdr:from>
    <xdr:to>
      <xdr:col>8</xdr:col>
      <xdr:colOff>0</xdr:colOff>
      <xdr:row>8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8</xdr:row>
      <xdr:rowOff>1238250</xdr:rowOff>
    </xdr:from>
    <xdr:to>
      <xdr:col>8</xdr:col>
      <xdr:colOff>457200</xdr:colOff>
      <xdr:row>8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8</xdr:row>
      <xdr:rowOff>952500</xdr:rowOff>
    </xdr:from>
    <xdr:to>
      <xdr:col>8</xdr:col>
      <xdr:colOff>0</xdr:colOff>
      <xdr:row>8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8</xdr:row>
      <xdr:rowOff>1238250</xdr:rowOff>
    </xdr:from>
    <xdr:to>
      <xdr:col>8</xdr:col>
      <xdr:colOff>457200</xdr:colOff>
      <xdr:row>8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8</xdr:row>
      <xdr:rowOff>952500</xdr:rowOff>
    </xdr:from>
    <xdr:to>
      <xdr:col>10</xdr:col>
      <xdr:colOff>0</xdr:colOff>
      <xdr:row>8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8</xdr:row>
      <xdr:rowOff>923925</xdr:rowOff>
    </xdr:from>
    <xdr:to>
      <xdr:col>8</xdr:col>
      <xdr:colOff>1019175</xdr:colOff>
      <xdr:row>8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8</xdr:row>
      <xdr:rowOff>1860176</xdr:rowOff>
    </xdr:from>
    <xdr:to>
      <xdr:col>11</xdr:col>
      <xdr:colOff>0</xdr:colOff>
      <xdr:row>8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05197" y="2812676"/>
          <a:ext cx="1460127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8</xdr:row>
      <xdr:rowOff>1238250</xdr:rowOff>
    </xdr:from>
    <xdr:to>
      <xdr:col>10</xdr:col>
      <xdr:colOff>457200</xdr:colOff>
      <xdr:row>8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0"/>
  <sheetViews>
    <sheetView tabSelected="1" view="pageBreakPreview" topLeftCell="A10" zoomScale="115" zoomScaleNormal="85" zoomScaleSheetLayoutView="115" workbookViewId="0">
      <selection activeCell="C12" sqref="C12:N12"/>
    </sheetView>
  </sheetViews>
  <sheetFormatPr defaultRowHeight="15" x14ac:dyDescent="0.25"/>
  <cols>
    <col min="2" max="2" width="30.140625" bestFit="1" customWidth="1"/>
    <col min="3" max="3" width="8.42578125" customWidth="1"/>
    <col min="5" max="5" width="12.28515625" customWidth="1"/>
    <col min="6" max="6" width="12.140625" customWidth="1"/>
    <col min="7" max="7" width="11.7109375" customWidth="1"/>
    <col min="8" max="8" width="12" customWidth="1"/>
    <col min="9" max="9" width="13.42578125" customWidth="1"/>
    <col min="10" max="10" width="11.7109375" customWidth="1"/>
    <col min="11" max="11" width="22.140625" customWidth="1"/>
    <col min="12" max="12" width="13" customWidth="1"/>
    <col min="13" max="13" width="12.42578125" customWidth="1"/>
    <col min="14" max="14" width="12.5703125" customWidth="1"/>
  </cols>
  <sheetData>
    <row r="1" spans="1:14" s="2" customFormat="1" x14ac:dyDescent="0.25"/>
    <row r="2" spans="1:14" s="2" customFormat="1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2" customFormat="1" ht="54.75" customHeight="1" x14ac:dyDescent="0.25">
      <c r="A3" s="31" t="s">
        <v>27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s="2" customFormat="1" x14ac:dyDescent="0.25"/>
    <row r="5" spans="1:14" s="2" customFormat="1" ht="18" customHeight="1" x14ac:dyDescent="0.25">
      <c r="A5" s="28" t="s">
        <v>15</v>
      </c>
      <c r="B5" s="29"/>
      <c r="C5" s="41" t="s">
        <v>20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3"/>
    </row>
    <row r="6" spans="1:14" s="2" customFormat="1" ht="21.75" customHeight="1" x14ac:dyDescent="0.25">
      <c r="A6" s="28" t="s">
        <v>16</v>
      </c>
      <c r="B6" s="29"/>
      <c r="C6" s="28" t="s">
        <v>18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s="2" customFormat="1" ht="15" customHeight="1" x14ac:dyDescent="0.25">
      <c r="A7" s="44" t="s">
        <v>17</v>
      </c>
      <c r="B7" s="4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4" ht="26.25" customHeight="1" x14ac:dyDescent="0.25">
      <c r="A8" s="35" t="s">
        <v>1</v>
      </c>
      <c r="B8" s="36" t="s">
        <v>29</v>
      </c>
      <c r="C8" s="36" t="s">
        <v>2</v>
      </c>
      <c r="D8" s="36" t="s">
        <v>3</v>
      </c>
      <c r="E8" s="33" t="s">
        <v>4</v>
      </c>
      <c r="F8" s="34"/>
      <c r="G8" s="34"/>
      <c r="H8" s="37" t="s">
        <v>5</v>
      </c>
      <c r="I8" s="37"/>
      <c r="J8" s="37"/>
      <c r="K8" s="38" t="s">
        <v>6</v>
      </c>
      <c r="L8" s="39"/>
      <c r="M8" s="39"/>
      <c r="N8" s="40"/>
    </row>
    <row r="9" spans="1:14" ht="189" customHeight="1" x14ac:dyDescent="0.25">
      <c r="A9" s="35"/>
      <c r="B9" s="36"/>
      <c r="C9" s="36"/>
      <c r="D9" s="36"/>
      <c r="E9" s="19" t="s">
        <v>21</v>
      </c>
      <c r="F9" s="19" t="s">
        <v>22</v>
      </c>
      <c r="G9" s="19" t="s">
        <v>23</v>
      </c>
      <c r="H9" s="3" t="s">
        <v>7</v>
      </c>
      <c r="I9" s="3" t="s">
        <v>8</v>
      </c>
      <c r="J9" s="4" t="s">
        <v>9</v>
      </c>
      <c r="K9" s="5" t="s">
        <v>10</v>
      </c>
      <c r="L9" s="6" t="s">
        <v>11</v>
      </c>
      <c r="M9" s="6" t="s">
        <v>12</v>
      </c>
      <c r="N9" s="6" t="s">
        <v>13</v>
      </c>
    </row>
    <row r="10" spans="1:14" s="21" customFormat="1" ht="95.25" customHeight="1" x14ac:dyDescent="0.25">
      <c r="A10" s="20">
        <v>1</v>
      </c>
      <c r="B10" s="22" t="s">
        <v>28</v>
      </c>
      <c r="C10" s="1" t="s">
        <v>14</v>
      </c>
      <c r="D10" s="1">
        <v>1</v>
      </c>
      <c r="E10" s="13">
        <v>90000</v>
      </c>
      <c r="F10" s="13">
        <v>130000</v>
      </c>
      <c r="G10" s="13">
        <v>120000</v>
      </c>
      <c r="H10" s="14">
        <f>AVERAGE(E10:G10)</f>
        <v>113333.33333333333</v>
      </c>
      <c r="I10" s="15">
        <f>SQRT((SUM(IF(E10&gt;0,POWER(E10-H10,2),0),IF(F10&gt;0,POWER(F10-H10,2),0),IF(G10&gt;0,POWER(G10-H10,2),0))))</f>
        <v>29439.202887759489</v>
      </c>
      <c r="J10" s="15">
        <f t="shared" ref="J10" si="0">I10/H10*100</f>
        <v>25.975767253905435</v>
      </c>
      <c r="K10" s="16">
        <f>((D10/COUNTA(E10:G10))*(SUM(E10:G10)))</f>
        <v>113333.33333333333</v>
      </c>
      <c r="L10" s="17">
        <f>K10/D10</f>
        <v>113333.33333333333</v>
      </c>
      <c r="M10" s="16">
        <f t="shared" ref="M10" si="1">ROUNDDOWN(L10,2)</f>
        <v>113333.33</v>
      </c>
      <c r="N10" s="16">
        <f>M10*D10</f>
        <v>113333.33</v>
      </c>
    </row>
    <row r="11" spans="1:14" x14ac:dyDescent="0.25">
      <c r="A11" s="23" t="s">
        <v>24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18">
        <f>SUM(N10:N10)</f>
        <v>113333.33</v>
      </c>
    </row>
    <row r="12" spans="1:14" s="2" customFormat="1" ht="15" customHeight="1" x14ac:dyDescent="0.25">
      <c r="A12" s="24" t="s">
        <v>19</v>
      </c>
      <c r="B12" s="25"/>
      <c r="C12" s="26">
        <v>46210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7"/>
    </row>
    <row r="13" spans="1:14" s="2" customFormat="1" ht="15.75" x14ac:dyDescent="0.25">
      <c r="A13" s="7"/>
      <c r="I13" s="8"/>
    </row>
    <row r="14" spans="1:14" s="2" customFormat="1" ht="15.75" x14ac:dyDescent="0.25">
      <c r="A14" s="47"/>
      <c r="B14" s="47"/>
      <c r="C14" s="47"/>
      <c r="D14" s="47"/>
      <c r="E14" s="47"/>
      <c r="F14" s="9"/>
      <c r="G14" s="9"/>
      <c r="H14" s="9"/>
      <c r="I14" s="9"/>
      <c r="J14" s="9"/>
      <c r="K14" s="9"/>
      <c r="L14" s="10"/>
      <c r="M14" s="10"/>
      <c r="N14" s="10"/>
    </row>
    <row r="15" spans="1:14" s="2" customFormat="1" ht="15.75" x14ac:dyDescent="0.25">
      <c r="A15" s="47"/>
      <c r="B15" s="47"/>
      <c r="C15" s="47"/>
      <c r="D15" s="47"/>
      <c r="E15" s="47"/>
      <c r="F15" s="9"/>
      <c r="G15" s="9"/>
      <c r="H15" s="9"/>
      <c r="I15" s="9"/>
      <c r="J15" s="9"/>
      <c r="K15" s="9"/>
      <c r="L15" s="10"/>
      <c r="M15" s="10"/>
      <c r="N15" s="10"/>
    </row>
    <row r="16" spans="1:14" s="2" customFormat="1" ht="15.75" x14ac:dyDescent="0.25">
      <c r="A16" s="47" t="s">
        <v>25</v>
      </c>
      <c r="B16" s="47"/>
      <c r="C16" s="47"/>
      <c r="D16" s="47"/>
      <c r="E16" s="47"/>
      <c r="F16" s="9"/>
      <c r="G16" s="9"/>
      <c r="H16" s="9"/>
      <c r="I16" s="9"/>
      <c r="J16" s="9"/>
      <c r="K16" s="9"/>
      <c r="L16" s="10"/>
      <c r="M16" s="10"/>
      <c r="N16" s="10"/>
    </row>
    <row r="17" spans="1:14" s="2" customFormat="1" ht="15.75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</row>
    <row r="18" spans="1:14" s="2" customFormat="1" ht="15.75" x14ac:dyDescent="0.25">
      <c r="A18" s="47" t="s">
        <v>26</v>
      </c>
      <c r="B18" s="47"/>
      <c r="C18" s="47"/>
      <c r="D18" s="47"/>
      <c r="E18" s="47"/>
      <c r="F18" s="47"/>
      <c r="G18" s="47"/>
      <c r="H18" s="9"/>
      <c r="I18" s="9"/>
      <c r="J18" s="9"/>
      <c r="K18" s="9"/>
      <c r="L18" s="10"/>
      <c r="M18" s="10"/>
      <c r="N18" s="10"/>
    </row>
    <row r="19" spans="1:14" s="2" customFormat="1" ht="15.75" x14ac:dyDescent="0.25">
      <c r="A19" s="47"/>
      <c r="B19" s="47"/>
      <c r="C19" s="47"/>
      <c r="D19" s="47"/>
      <c r="E19" s="47"/>
      <c r="F19" s="47"/>
      <c r="G19" s="47"/>
      <c r="H19" s="11"/>
      <c r="I19" s="11"/>
      <c r="J19" s="11"/>
      <c r="K19" s="11"/>
      <c r="L19" s="12"/>
      <c r="M19" s="12"/>
      <c r="N19" s="12"/>
    </row>
    <row r="20" spans="1:14" s="2" customFormat="1" x14ac:dyDescent="0.25"/>
    <row r="21" spans="1:14" s="2" customFormat="1" x14ac:dyDescent="0.25"/>
    <row r="22" spans="1:14" s="2" customFormat="1" x14ac:dyDescent="0.25"/>
    <row r="23" spans="1:14" s="2" customFormat="1" x14ac:dyDescent="0.25"/>
    <row r="24" spans="1:14" s="2" customFormat="1" x14ac:dyDescent="0.25"/>
    <row r="25" spans="1:14" s="2" customFormat="1" x14ac:dyDescent="0.25"/>
    <row r="26" spans="1:14" s="2" customFormat="1" x14ac:dyDescent="0.25"/>
    <row r="27" spans="1:14" s="2" customFormat="1" x14ac:dyDescent="0.25"/>
    <row r="28" spans="1:14" s="2" customFormat="1" x14ac:dyDescent="0.25"/>
    <row r="29" spans="1:14" s="2" customFormat="1" x14ac:dyDescent="0.25"/>
    <row r="30" spans="1:14" s="2" customFormat="1" x14ac:dyDescent="0.25"/>
    <row r="31" spans="1:14" s="2" customFormat="1" x14ac:dyDescent="0.25"/>
    <row r="32" spans="1:14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</sheetData>
  <mergeCells count="24">
    <mergeCell ref="A19:G19"/>
    <mergeCell ref="A14:E14"/>
    <mergeCell ref="A15:E15"/>
    <mergeCell ref="A16:E16"/>
    <mergeCell ref="A17:N17"/>
    <mergeCell ref="A18:G18"/>
    <mergeCell ref="A2:N2"/>
    <mergeCell ref="A3:N3"/>
    <mergeCell ref="E8:G8"/>
    <mergeCell ref="A8:A9"/>
    <mergeCell ref="B8:B9"/>
    <mergeCell ref="C8:C9"/>
    <mergeCell ref="D8:D9"/>
    <mergeCell ref="H8:J8"/>
    <mergeCell ref="K8:N8"/>
    <mergeCell ref="C5:N5"/>
    <mergeCell ref="C6:N6"/>
    <mergeCell ref="A7:B7"/>
    <mergeCell ref="C7:N7"/>
    <mergeCell ref="A11:M11"/>
    <mergeCell ref="A12:B12"/>
    <mergeCell ref="C12:N12"/>
    <mergeCell ref="A5:B5"/>
    <mergeCell ref="A6:B6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Пожарная часть</cp:lastModifiedBy>
  <cp:lastPrinted>2026-07-07T12:20:05Z</cp:lastPrinted>
  <dcterms:created xsi:type="dcterms:W3CDTF">2014-04-01T09:50:37Z</dcterms:created>
  <dcterms:modified xsi:type="dcterms:W3CDTF">2026-07-07T13:09:57Z</dcterms:modified>
</cp:coreProperties>
</file>