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5E18473-05D4-48A5-85CB-DB390A1E67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Лист1!$J$1:$W$12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5" i="1" l="1"/>
  <c r="P8" i="1" l="1"/>
  <c r="Q8" i="1"/>
  <c r="R8" i="1" s="1"/>
  <c r="S8" i="1"/>
  <c r="P9" i="1"/>
  <c r="Q9" i="1"/>
  <c r="R9" i="1"/>
  <c r="S9" i="1"/>
  <c r="P10" i="1"/>
  <c r="Q10" i="1"/>
  <c r="R10" i="1" s="1"/>
  <c r="S10" i="1"/>
  <c r="P11" i="1"/>
  <c r="Q11" i="1"/>
  <c r="R11" i="1"/>
  <c r="S11" i="1"/>
  <c r="P12" i="1"/>
  <c r="Q12" i="1"/>
  <c r="R12" i="1" s="1"/>
  <c r="S12" i="1"/>
  <c r="P13" i="1"/>
  <c r="Q13" i="1"/>
  <c r="R13" i="1"/>
  <c r="S13" i="1"/>
  <c r="P14" i="1"/>
  <c r="Q14" i="1"/>
  <c r="R14" i="1" s="1"/>
  <c r="S14" i="1"/>
  <c r="P15" i="1"/>
  <c r="Q15" i="1"/>
  <c r="R15" i="1"/>
  <c r="S15" i="1"/>
  <c r="P16" i="1"/>
  <c r="Q16" i="1"/>
  <c r="R16" i="1" s="1"/>
  <c r="S16" i="1"/>
  <c r="P17" i="1"/>
  <c r="Q17" i="1"/>
  <c r="R17" i="1"/>
  <c r="S17" i="1"/>
  <c r="P18" i="1"/>
  <c r="Q18" i="1"/>
  <c r="R18" i="1" s="1"/>
  <c r="S18" i="1"/>
  <c r="P19" i="1"/>
  <c r="Q19" i="1"/>
  <c r="R19" i="1"/>
  <c r="S19" i="1"/>
  <c r="P20" i="1"/>
  <c r="Q20" i="1"/>
  <c r="R20" i="1" s="1"/>
  <c r="S20" i="1"/>
  <c r="P21" i="1"/>
  <c r="Q21" i="1"/>
  <c r="R21" i="1"/>
  <c r="S21" i="1"/>
  <c r="P22" i="1"/>
  <c r="Q22" i="1"/>
  <c r="R22" i="1" s="1"/>
  <c r="S22" i="1"/>
  <c r="P23" i="1"/>
  <c r="Q23" i="1"/>
  <c r="R23" i="1"/>
  <c r="S23" i="1"/>
  <c r="P24" i="1"/>
  <c r="Q24" i="1"/>
  <c r="R24" i="1" s="1"/>
  <c r="S24" i="1"/>
  <c r="P25" i="1"/>
  <c r="Q25" i="1"/>
  <c r="R25" i="1"/>
  <c r="S25" i="1"/>
  <c r="P26" i="1"/>
  <c r="Q26" i="1"/>
  <c r="R26" i="1" s="1"/>
  <c r="S26" i="1"/>
  <c r="P27" i="1"/>
  <c r="Q27" i="1"/>
  <c r="R27" i="1"/>
  <c r="S27" i="1"/>
  <c r="P28" i="1"/>
  <c r="Q28" i="1"/>
  <c r="R28" i="1" s="1"/>
  <c r="S28" i="1"/>
  <c r="P29" i="1"/>
  <c r="Q29" i="1"/>
  <c r="R29" i="1"/>
  <c r="S29" i="1"/>
  <c r="P30" i="1"/>
  <c r="Q30" i="1"/>
  <c r="R30" i="1" s="1"/>
  <c r="S30" i="1"/>
  <c r="P31" i="1"/>
  <c r="Q31" i="1"/>
  <c r="R31" i="1"/>
  <c r="S31" i="1"/>
  <c r="P32" i="1"/>
  <c r="Q32" i="1"/>
  <c r="R32" i="1" s="1"/>
  <c r="S32" i="1"/>
  <c r="P33" i="1"/>
  <c r="Q33" i="1"/>
  <c r="R33" i="1"/>
  <c r="S33" i="1"/>
  <c r="P34" i="1"/>
  <c r="Q34" i="1"/>
  <c r="R34" i="1" s="1"/>
  <c r="S34" i="1"/>
  <c r="M35" i="1" l="1"/>
  <c r="N35" i="1"/>
  <c r="O35" i="1"/>
</calcChain>
</file>

<file path=xl/sharedStrings.xml><?xml version="1.0" encoding="utf-8"?>
<sst xmlns="http://schemas.openxmlformats.org/spreadsheetml/2006/main" count="165" uniqueCount="93">
  <si>
    <t xml:space="preserve">Средняя арифметическая величина цены единицы продукции    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</si>
  <si>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</si>
  <si>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</si>
  <si>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</si>
  <si>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Наименование объекта закупки</t>
  </si>
  <si>
    <t>Итого:</t>
  </si>
  <si>
    <t>№ П/П</t>
  </si>
  <si>
    <t>КОРОБКА 350*195*115 ГОФР.</t>
  </si>
  <si>
    <t>КОРОБКА 350*230*117 ГОФР.</t>
  </si>
  <si>
    <t>КОРОБКА 350*310*140 ГОФР.</t>
  </si>
  <si>
    <t>КОРОБКА 275*166*100 ГОФР.</t>
  </si>
  <si>
    <t>КОРОБКА 460*305*110 ГОФР.</t>
  </si>
  <si>
    <t>№п/п</t>
  </si>
  <si>
    <t>Наименование</t>
  </si>
  <si>
    <t>Кол-во, шт.</t>
  </si>
  <si>
    <t>Цена, с НДС, руб.</t>
  </si>
  <si>
    <t xml:space="preserve">Цена единицы продукции, указанная в источнике №2                 </t>
  </si>
  <si>
    <t xml:space="preserve">Цена единицы продукции, указанная в источнике №3              </t>
  </si>
  <si>
    <t xml:space="preserve">Среднее квадратичное отклонение  </t>
  </si>
  <si>
    <t xml:space="preserve">Цена единицы продукции, указанная в источнике №1     </t>
  </si>
  <si>
    <t xml:space="preserve">Коэффициент вариации (%)    </t>
  </si>
  <si>
    <t>НМЦК (руб.)</t>
  </si>
  <si>
    <t xml:space="preserve">Наименование продукции     </t>
  </si>
  <si>
    <t>ОКПД 2</t>
  </si>
  <si>
    <r>
      <t>Расчет начальной (максимальной) цены контракта методом сопоставимых рыночных цен (анализа рынка)</t>
    </r>
    <r>
      <rPr>
        <sz val="10"/>
        <color theme="1"/>
        <rFont val="Times New Roman"/>
        <family val="1"/>
        <charset val="204"/>
      </rPr>
      <t xml:space="preserve">                     </t>
    </r>
  </si>
  <si>
    <t xml:space="preserve">Количество (объем) продукции </t>
  </si>
  <si>
    <t>Единица измерения</t>
  </si>
  <si>
    <t>Начальник ОМТО УПП и СП ЦТАО                                Д.А. Лепихин</t>
  </si>
  <si>
    <t>шт</t>
  </si>
  <si>
    <t>25.73.60.190</t>
  </si>
  <si>
    <t>28.21.11.111</t>
  </si>
  <si>
    <t>25.94.11.120</t>
  </si>
  <si>
    <t>29.41.11.141</t>
  </si>
  <si>
    <t>20.30.22.170</t>
  </si>
  <si>
    <t>25.93.11.140</t>
  </si>
  <si>
    <t>28.24.11.000</t>
  </si>
  <si>
    <t>25.72.14.190</t>
  </si>
  <si>
    <t>27.33.13.120</t>
  </si>
  <si>
    <t>23.91.11.150</t>
  </si>
  <si>
    <t>25.93.17.110</t>
  </si>
  <si>
    <t>25.94.11.110</t>
  </si>
  <si>
    <t>24.33.20.000</t>
  </si>
  <si>
    <t>20.30.12.130</t>
  </si>
  <si>
    <t>20.30.22.220</t>
  </si>
  <si>
    <t>20.30.12.110</t>
  </si>
  <si>
    <t>20.52.10.190</t>
  </si>
  <si>
    <t>23.99.19.110</t>
  </si>
  <si>
    <t>рул</t>
  </si>
  <si>
    <t>20.30.11.130</t>
  </si>
  <si>
    <t>Круг шлиф. 150*20*32мм 40К БЕЛЫЙ</t>
  </si>
  <si>
    <t>мп</t>
  </si>
  <si>
    <t>Пленка рукав 0,15 (1500*2) Высший сорт</t>
  </si>
  <si>
    <t>упак</t>
  </si>
  <si>
    <t>Круг шлиф Луга 150*20*32мм</t>
  </si>
  <si>
    <t>Прожектор 100Вт 6500К Черный</t>
  </si>
  <si>
    <t>Круг шлиф Луга 125*20*32 Белый</t>
  </si>
  <si>
    <t>Круг шлиф Луга 175*20*32 Белый</t>
  </si>
  <si>
    <t>Труба вн канал 110*2000мм</t>
  </si>
  <si>
    <t>Замок навесной Аверс 50</t>
  </si>
  <si>
    <t>Трос стальной 5 мм</t>
  </si>
  <si>
    <t>Цепь пильная С1 57зв.</t>
  </si>
  <si>
    <t>СВП Зажим ворота 500шт 669-2500</t>
  </si>
  <si>
    <t>Фляга алюминиевая 40л</t>
  </si>
  <si>
    <t xml:space="preserve">Перчатки нейлон Красно-Черные </t>
  </si>
  <si>
    <t>Вентилятор осевой ОПТИМА 4 100мм</t>
  </si>
  <si>
    <t>Воздуховод гибкий ПВХ 100мм*3м</t>
  </si>
  <si>
    <t>Саморез по металл. 3,5*25мм</t>
  </si>
  <si>
    <t>Саморез ПШ 4,2*16 острый</t>
  </si>
  <si>
    <t>Дюбель с шурупом 6*60мм потай</t>
  </si>
  <si>
    <t>Шпатель нерж.ст 100мм</t>
  </si>
  <si>
    <t>Шпатель нерж.ст зуб 10*10</t>
  </si>
  <si>
    <t>Круг отрез Луга 125*1,2</t>
  </si>
  <si>
    <t>Рукоятка д/мал. Ролика 8мм 250мм</t>
  </si>
  <si>
    <t xml:space="preserve">Проведенное маркетинговое исследование позволяет выбрать в качестве единственного поставщика коммерческое предложение №1, так как предложенная цена ниже среднерыночной. Цена государственного контракта составляет  238 385 рубля 00 копеек.  </t>
  </si>
  <si>
    <t>Пленка рукав 0,120 (150082) Высший сорт</t>
  </si>
  <si>
    <t>Замок навесной Аверс 63 коробки</t>
  </si>
  <si>
    <t>Респиратор с кл. многослойные</t>
  </si>
  <si>
    <t>23.91.11.140 </t>
  </si>
  <si>
    <t>22.21.30.120</t>
  </si>
  <si>
    <t>27.40.33.130</t>
  </si>
  <si>
    <t>22.21.21.123</t>
  </si>
  <si>
    <t>25.72.11.110</t>
  </si>
  <si>
    <t>25.93.11.120</t>
  </si>
  <si>
    <t>25.73.20.120 </t>
  </si>
  <si>
    <t>25.92.12.000</t>
  </si>
  <si>
    <t>14.19.23.140 </t>
  </si>
  <si>
    <t>32.99.11.120 </t>
  </si>
  <si>
    <t>28.25.20.111</t>
  </si>
  <si>
    <t>29.32.30.269</t>
  </si>
  <si>
    <t>25.73.30.299</t>
  </si>
  <si>
    <t>Ролик малярный Синтекс 8мм 250мм</t>
  </si>
  <si>
    <t>32.99.59.000</t>
  </si>
  <si>
    <t>Товар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</si>
</sst>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4" fillId="0" borderId="2" xfId="0" applyFont="1" applyBorder="1"/>
    <xf numFmtId="0" fontId="4" fillId="0" borderId="0" xfId="0" applyFont="1"/>
    <xf numFmtId="0" fontId="3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/>
    <xf numFmtId="0" fontId="1" fillId="0" borderId="0" xfId="0" applyFont="1"/>
    <xf numFmtId="0" fontId="1" fillId="0" borderId="0" xfId="0" applyFont="1" applyBorder="1"/>
    <xf numFmtId="4" fontId="1" fillId="0" borderId="1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1" fillId="0" borderId="6" xfId="0" applyFont="1" applyBorder="1" applyAlignment="1"/>
    <xf numFmtId="0" fontId="0" fillId="0" borderId="2" xfId="0" applyBorder="1" applyAlignment="1"/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55"/>
  <sheetViews>
    <sheetView tabSelected="1" topLeftCell="A14" zoomScaleNormal="100" zoomScalePageLayoutView="50" workbookViewId="0">
      <selection activeCell="B2" sqref="B2:S39"/>
    </sheetView>
  </sheetViews>
  <sheetFormatPr defaultRowHeight="15" x14ac:dyDescent="0.25"/>
  <cols>
    <col min="1" max="1" width="1.5703125" customWidth="1"/>
    <col min="2" max="2" width="11.7109375" customWidth="1"/>
    <col min="3" max="8" width="9.140625" hidden="1" customWidth="1"/>
    <col min="9" max="9" width="5.28515625" customWidth="1"/>
    <col min="10" max="10" width="45.42578125" customWidth="1"/>
    <col min="11" max="11" width="7.7109375" customWidth="1"/>
    <col min="12" max="12" width="7" style="29" customWidth="1"/>
    <col min="13" max="13" width="10.5703125" customWidth="1"/>
    <col min="14" max="14" width="11.5703125" customWidth="1"/>
    <col min="15" max="15" width="11.28515625" customWidth="1"/>
    <col min="16" max="16" width="14.42578125" customWidth="1"/>
    <col min="17" max="17" width="13.42578125" customWidth="1"/>
    <col min="18" max="18" width="12.5703125" customWidth="1"/>
    <col min="19" max="19" width="11.7109375" customWidth="1"/>
    <col min="20" max="20" width="12" customWidth="1"/>
    <col min="21" max="21" width="16.85546875" customWidth="1"/>
    <col min="22" max="38" width="9.140625" customWidth="1"/>
    <col min="39" max="39" width="9.140625" hidden="1" customWidth="1"/>
  </cols>
  <sheetData>
    <row r="1" spans="2:39" x14ac:dyDescent="0.25">
      <c r="J1" s="2"/>
      <c r="K1" s="2"/>
    </row>
    <row r="2" spans="2:39" ht="28.5" customHeight="1" x14ac:dyDescent="0.3">
      <c r="B2" s="17"/>
      <c r="C2" s="17"/>
      <c r="D2" s="17"/>
      <c r="E2" s="17"/>
      <c r="F2" s="17"/>
      <c r="G2" s="17"/>
      <c r="H2" s="17"/>
      <c r="I2" s="41" t="s">
        <v>1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9" ht="15" customHeight="1" x14ac:dyDescent="0.25">
      <c r="B3" s="17"/>
      <c r="C3" s="17"/>
      <c r="D3" s="17"/>
      <c r="E3" s="17"/>
      <c r="F3" s="17"/>
      <c r="G3" s="17"/>
      <c r="H3" s="17"/>
      <c r="I3" s="56" t="s">
        <v>4</v>
      </c>
      <c r="J3" s="57"/>
      <c r="K3" s="57"/>
      <c r="L3" s="57"/>
      <c r="M3" s="44" t="s">
        <v>92</v>
      </c>
      <c r="N3" s="45"/>
      <c r="O3" s="45"/>
      <c r="P3" s="45"/>
      <c r="Q3" s="45"/>
      <c r="R3" s="45"/>
      <c r="S3" s="46"/>
      <c r="T3" s="14"/>
      <c r="U3" s="1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4"/>
    </row>
    <row r="4" spans="2:39" ht="68.25" customHeight="1" x14ac:dyDescent="0.25">
      <c r="B4" s="17"/>
      <c r="C4" s="17"/>
      <c r="D4" s="17"/>
      <c r="E4" s="17"/>
      <c r="F4" s="17"/>
      <c r="G4" s="17"/>
      <c r="H4" s="17"/>
      <c r="I4" s="56" t="s">
        <v>2</v>
      </c>
      <c r="J4" s="57"/>
      <c r="K4" s="57"/>
      <c r="L4" s="57"/>
      <c r="M4" s="44" t="s">
        <v>3</v>
      </c>
      <c r="N4" s="45"/>
      <c r="O4" s="45"/>
      <c r="P4" s="45"/>
      <c r="Q4" s="45"/>
      <c r="R4" s="45"/>
      <c r="S4" s="46"/>
      <c r="T4" s="14"/>
      <c r="U4" s="1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</row>
    <row r="5" spans="2:39" ht="18.75" customHeight="1" x14ac:dyDescent="0.25">
      <c r="B5" s="17"/>
      <c r="C5" s="17"/>
      <c r="D5" s="17"/>
      <c r="E5" s="17"/>
      <c r="F5" s="17"/>
      <c r="G5" s="17"/>
      <c r="H5" s="17"/>
      <c r="I5" s="47" t="s">
        <v>24</v>
      </c>
      <c r="J5" s="42"/>
      <c r="K5" s="42"/>
      <c r="L5" s="42"/>
      <c r="M5" s="42"/>
      <c r="N5" s="42"/>
      <c r="O5" s="42"/>
      <c r="P5" s="42"/>
      <c r="Q5" s="42"/>
      <c r="R5" s="42"/>
      <c r="S5" s="43"/>
      <c r="T5" s="1"/>
      <c r="U5" s="1"/>
    </row>
    <row r="6" spans="2:39" ht="39" customHeight="1" x14ac:dyDescent="0.25">
      <c r="B6" s="48" t="s">
        <v>23</v>
      </c>
      <c r="C6" s="17"/>
      <c r="D6" s="17"/>
      <c r="E6" s="17"/>
      <c r="F6" s="17"/>
      <c r="G6" s="17"/>
      <c r="H6" s="17"/>
      <c r="I6" s="48" t="s">
        <v>6</v>
      </c>
      <c r="J6" s="48" t="s">
        <v>22</v>
      </c>
      <c r="K6" s="49" t="s">
        <v>26</v>
      </c>
      <c r="L6" s="50" t="s">
        <v>25</v>
      </c>
      <c r="M6" s="48" t="s">
        <v>19</v>
      </c>
      <c r="N6" s="48" t="s">
        <v>16</v>
      </c>
      <c r="O6" s="48" t="s">
        <v>17</v>
      </c>
      <c r="P6" s="48" t="s">
        <v>0</v>
      </c>
      <c r="Q6" s="48" t="s">
        <v>18</v>
      </c>
      <c r="R6" s="60" t="s">
        <v>20</v>
      </c>
      <c r="S6" s="54" t="s">
        <v>21</v>
      </c>
      <c r="T6" s="1"/>
      <c r="U6" s="1"/>
    </row>
    <row r="7" spans="2:39" ht="37.5" customHeight="1" x14ac:dyDescent="0.25">
      <c r="B7" s="49"/>
      <c r="C7" s="17"/>
      <c r="D7" s="17"/>
      <c r="E7" s="17"/>
      <c r="F7" s="17"/>
      <c r="G7" s="17"/>
      <c r="H7" s="17"/>
      <c r="I7" s="49"/>
      <c r="J7" s="49"/>
      <c r="K7" s="52"/>
      <c r="L7" s="51"/>
      <c r="M7" s="49"/>
      <c r="N7" s="49"/>
      <c r="O7" s="49"/>
      <c r="P7" s="49"/>
      <c r="Q7" s="49"/>
      <c r="R7" s="61"/>
      <c r="S7" s="55"/>
      <c r="T7" s="1"/>
      <c r="U7" s="1"/>
    </row>
    <row r="8" spans="2:39" ht="15.75" customHeight="1" x14ac:dyDescent="0.25">
      <c r="B8" s="32" t="s">
        <v>77</v>
      </c>
      <c r="C8" s="38" t="s">
        <v>30</v>
      </c>
      <c r="D8" s="33" t="s">
        <v>28</v>
      </c>
      <c r="E8" s="34">
        <v>7</v>
      </c>
      <c r="F8" s="24"/>
      <c r="G8" s="24"/>
      <c r="H8" s="24"/>
      <c r="I8" s="28">
        <v>1</v>
      </c>
      <c r="J8" s="35" t="s">
        <v>49</v>
      </c>
      <c r="K8" s="38" t="s">
        <v>28</v>
      </c>
      <c r="L8" s="39">
        <v>2</v>
      </c>
      <c r="M8" s="7">
        <v>390</v>
      </c>
      <c r="N8" s="7">
        <v>390</v>
      </c>
      <c r="O8" s="7">
        <v>390</v>
      </c>
      <c r="P8" s="7">
        <f t="shared" ref="P8:P34" si="0">AVERAGE(M8:O8)</f>
        <v>390</v>
      </c>
      <c r="Q8" s="7">
        <f>SQRT(((SUM((POWER(M8-P8,2)),(POWER(N8-P8,2)),(POWER(O8-P8,2)))/(COLUMNS(M8:O8)-1))))</f>
        <v>0</v>
      </c>
      <c r="R8" s="7">
        <f t="shared" ref="R8:R34" si="1">Q8/P8*100</f>
        <v>0</v>
      </c>
      <c r="S8" s="19">
        <f t="shared" ref="S8:S13" si="2">L8*P8</f>
        <v>780</v>
      </c>
      <c r="T8" s="1"/>
      <c r="U8" s="1"/>
    </row>
    <row r="9" spans="2:39" ht="15.75" customHeight="1" x14ac:dyDescent="0.25">
      <c r="B9" s="36" t="s">
        <v>78</v>
      </c>
      <c r="C9" s="24" t="s">
        <v>34</v>
      </c>
      <c r="D9" s="24" t="s">
        <v>28</v>
      </c>
      <c r="E9" s="24">
        <v>2</v>
      </c>
      <c r="F9" s="24"/>
      <c r="G9" s="24"/>
      <c r="H9" s="24"/>
      <c r="I9" s="28">
        <v>2</v>
      </c>
      <c r="J9" s="35" t="s">
        <v>51</v>
      </c>
      <c r="K9" s="38" t="s">
        <v>50</v>
      </c>
      <c r="L9" s="39">
        <v>193</v>
      </c>
      <c r="M9" s="7">
        <v>120</v>
      </c>
      <c r="N9" s="7">
        <v>120</v>
      </c>
      <c r="O9" s="7">
        <v>120</v>
      </c>
      <c r="P9" s="7">
        <f t="shared" si="0"/>
        <v>120</v>
      </c>
      <c r="Q9" s="7">
        <f>SQRT(((SUM((POWER(M9-P9,2)),(POWER(N9-P9,2)),(POWER(O9-P9,2)))/(COLUMNS(M9:O9)-1))))</f>
        <v>0</v>
      </c>
      <c r="R9" s="7">
        <f t="shared" si="1"/>
        <v>0</v>
      </c>
      <c r="S9" s="19">
        <f t="shared" si="2"/>
        <v>23160</v>
      </c>
    </row>
    <row r="10" spans="2:39" ht="14.25" customHeight="1" x14ac:dyDescent="0.25">
      <c r="B10" s="36" t="s">
        <v>78</v>
      </c>
      <c r="C10" s="24" t="s">
        <v>34</v>
      </c>
      <c r="D10" s="24" t="s">
        <v>28</v>
      </c>
      <c r="E10" s="24">
        <v>2</v>
      </c>
      <c r="F10" s="24"/>
      <c r="G10" s="24"/>
      <c r="H10" s="24"/>
      <c r="I10" s="28">
        <v>3</v>
      </c>
      <c r="J10" s="35" t="s">
        <v>74</v>
      </c>
      <c r="K10" s="38" t="s">
        <v>50</v>
      </c>
      <c r="L10" s="39">
        <v>7</v>
      </c>
      <c r="M10" s="7">
        <v>120</v>
      </c>
      <c r="N10" s="7">
        <v>120</v>
      </c>
      <c r="O10" s="7">
        <v>120</v>
      </c>
      <c r="P10" s="7">
        <f t="shared" si="0"/>
        <v>120</v>
      </c>
      <c r="Q10" s="7">
        <f>SQRT(((SUM((POWER(M10-P10,2)),(POWER(N10-P10,2)),(POWER(O10-P10,2)))/(COLUMNS(M10:O10)-1))))</f>
        <v>0</v>
      </c>
      <c r="R10" s="7">
        <f t="shared" si="1"/>
        <v>0</v>
      </c>
      <c r="S10" s="19">
        <f t="shared" si="2"/>
        <v>840</v>
      </c>
    </row>
    <row r="11" spans="2:39" ht="14.25" customHeight="1" x14ac:dyDescent="0.25">
      <c r="B11" s="36" t="s">
        <v>77</v>
      </c>
      <c r="C11" s="24" t="s">
        <v>35</v>
      </c>
      <c r="D11" s="24" t="s">
        <v>28</v>
      </c>
      <c r="E11" s="24">
        <v>1</v>
      </c>
      <c r="F11" s="24"/>
      <c r="G11" s="24"/>
      <c r="H11" s="24"/>
      <c r="I11" s="28">
        <v>4</v>
      </c>
      <c r="J11" s="35" t="s">
        <v>53</v>
      </c>
      <c r="K11" s="38" t="s">
        <v>28</v>
      </c>
      <c r="L11" s="39">
        <v>2</v>
      </c>
      <c r="M11" s="7">
        <v>390</v>
      </c>
      <c r="N11" s="7">
        <v>390</v>
      </c>
      <c r="O11" s="7">
        <v>390</v>
      </c>
      <c r="P11" s="7">
        <f t="shared" si="0"/>
        <v>390</v>
      </c>
      <c r="Q11" s="7">
        <f>SQRT(((SUM((POWER(M11-P11,2)),(POWER(N11-P11,2)),(POWER(O11-P11,2)))/(COLUMNS(M11:O11)-1))))</f>
        <v>0</v>
      </c>
      <c r="R11" s="7">
        <f t="shared" si="1"/>
        <v>0</v>
      </c>
      <c r="S11" s="19">
        <f t="shared" si="2"/>
        <v>780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2:39" x14ac:dyDescent="0.25">
      <c r="B12" s="36" t="s">
        <v>79</v>
      </c>
      <c r="C12" s="24" t="s">
        <v>33</v>
      </c>
      <c r="D12" s="24" t="s">
        <v>28</v>
      </c>
      <c r="E12" s="24">
        <v>4</v>
      </c>
      <c r="F12" s="24"/>
      <c r="G12" s="24"/>
      <c r="H12" s="24"/>
      <c r="I12" s="28">
        <v>5</v>
      </c>
      <c r="J12" s="35" t="s">
        <v>54</v>
      </c>
      <c r="K12" s="38" t="s">
        <v>28</v>
      </c>
      <c r="L12" s="39">
        <v>5</v>
      </c>
      <c r="M12" s="7">
        <v>880</v>
      </c>
      <c r="N12" s="7">
        <v>880</v>
      </c>
      <c r="O12" s="7">
        <v>880</v>
      </c>
      <c r="P12" s="7">
        <f t="shared" si="0"/>
        <v>880</v>
      </c>
      <c r="Q12" s="7">
        <f>SQRT(((SUM((POWER(M12-P12,2)),(POWER(N12-P12,2)),(POWER(O12-P12,2)))/(COLUMNS(M12:O12)-1))))</f>
        <v>0</v>
      </c>
      <c r="R12" s="7">
        <f t="shared" si="1"/>
        <v>0</v>
      </c>
      <c r="S12" s="19">
        <f t="shared" si="2"/>
        <v>4400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2:39" x14ac:dyDescent="0.25">
      <c r="B13" s="36" t="s">
        <v>77</v>
      </c>
      <c r="C13" s="24" t="s">
        <v>29</v>
      </c>
      <c r="D13" s="24" t="s">
        <v>28</v>
      </c>
      <c r="E13" s="24">
        <v>1</v>
      </c>
      <c r="F13" s="24"/>
      <c r="G13" s="24"/>
      <c r="H13" s="24"/>
      <c r="I13" s="28">
        <v>6</v>
      </c>
      <c r="J13" s="35" t="s">
        <v>55</v>
      </c>
      <c r="K13" s="38" t="s">
        <v>28</v>
      </c>
      <c r="L13" s="39">
        <v>1</v>
      </c>
      <c r="M13" s="7">
        <v>420</v>
      </c>
      <c r="N13" s="7">
        <v>420</v>
      </c>
      <c r="O13" s="7">
        <v>420</v>
      </c>
      <c r="P13" s="7">
        <f t="shared" si="0"/>
        <v>420</v>
      </c>
      <c r="Q13" s="7">
        <f t="shared" ref="Q13:Q34" si="3">SQRT(((SUM((POWER(M13-P13,2)),(POWER(N13-P13,2)),(POWER(O13-P13,2)))/(COLUMNS(M13:O13)-1))))</f>
        <v>0</v>
      </c>
      <c r="R13" s="7">
        <f t="shared" si="1"/>
        <v>0</v>
      </c>
      <c r="S13" s="19">
        <f t="shared" si="2"/>
        <v>420</v>
      </c>
    </row>
    <row r="14" spans="2:39" x14ac:dyDescent="0.25">
      <c r="B14" s="36" t="s">
        <v>77</v>
      </c>
      <c r="C14" s="24" t="s">
        <v>29</v>
      </c>
      <c r="D14" s="24" t="s">
        <v>28</v>
      </c>
      <c r="E14" s="24">
        <v>1</v>
      </c>
      <c r="F14" s="24"/>
      <c r="G14" s="24"/>
      <c r="H14" s="24"/>
      <c r="I14" s="28">
        <v>7</v>
      </c>
      <c r="J14" s="35" t="s">
        <v>56</v>
      </c>
      <c r="K14" s="38" t="s">
        <v>28</v>
      </c>
      <c r="L14" s="39">
        <v>1</v>
      </c>
      <c r="M14" s="7">
        <v>525</v>
      </c>
      <c r="N14" s="7">
        <v>525</v>
      </c>
      <c r="O14" s="7">
        <v>525</v>
      </c>
      <c r="P14" s="7">
        <f t="shared" si="0"/>
        <v>525</v>
      </c>
      <c r="Q14" s="7">
        <f t="shared" si="3"/>
        <v>0</v>
      </c>
      <c r="R14" s="7">
        <f t="shared" si="1"/>
        <v>0</v>
      </c>
      <c r="S14" s="19">
        <f t="shared" ref="S14:S34" si="4">L14*P14</f>
        <v>525</v>
      </c>
    </row>
    <row r="15" spans="2:39" x14ac:dyDescent="0.25">
      <c r="B15" s="36" t="s">
        <v>80</v>
      </c>
      <c r="C15" s="24" t="s">
        <v>36</v>
      </c>
      <c r="D15" s="24" t="s">
        <v>28</v>
      </c>
      <c r="E15" s="24">
        <v>20</v>
      </c>
      <c r="F15" s="24"/>
      <c r="G15" s="24"/>
      <c r="H15" s="24"/>
      <c r="I15" s="28">
        <v>8</v>
      </c>
      <c r="J15" s="35" t="s">
        <v>57</v>
      </c>
      <c r="K15" s="38" t="s">
        <v>28</v>
      </c>
      <c r="L15" s="39">
        <v>3</v>
      </c>
      <c r="M15" s="7">
        <v>460</v>
      </c>
      <c r="N15" s="7">
        <v>460</v>
      </c>
      <c r="O15" s="7">
        <v>460</v>
      </c>
      <c r="P15" s="7">
        <f t="shared" si="0"/>
        <v>460</v>
      </c>
      <c r="Q15" s="7">
        <f t="shared" si="3"/>
        <v>0</v>
      </c>
      <c r="R15" s="7">
        <f t="shared" si="1"/>
        <v>0</v>
      </c>
      <c r="S15" s="19">
        <f t="shared" si="4"/>
        <v>1380</v>
      </c>
    </row>
    <row r="16" spans="2:39" x14ac:dyDescent="0.25">
      <c r="B16" s="36" t="s">
        <v>81</v>
      </c>
      <c r="C16" s="24" t="s">
        <v>32</v>
      </c>
      <c r="D16" s="24" t="s">
        <v>28</v>
      </c>
      <c r="E16" s="24">
        <v>1</v>
      </c>
      <c r="F16" s="24"/>
      <c r="G16" s="24"/>
      <c r="H16" s="24"/>
      <c r="I16" s="28">
        <v>9</v>
      </c>
      <c r="J16" s="35" t="s">
        <v>75</v>
      </c>
      <c r="K16" s="38" t="s">
        <v>28</v>
      </c>
      <c r="L16" s="39">
        <v>12</v>
      </c>
      <c r="M16" s="7">
        <v>325</v>
      </c>
      <c r="N16" s="7">
        <v>325</v>
      </c>
      <c r="O16" s="7">
        <v>325</v>
      </c>
      <c r="P16" s="7">
        <f t="shared" si="0"/>
        <v>325</v>
      </c>
      <c r="Q16" s="7">
        <f t="shared" si="3"/>
        <v>0</v>
      </c>
      <c r="R16" s="7">
        <f t="shared" si="1"/>
        <v>0</v>
      </c>
      <c r="S16" s="19">
        <f t="shared" si="4"/>
        <v>3900</v>
      </c>
    </row>
    <row r="17" spans="2:19" x14ac:dyDescent="0.25">
      <c r="B17" s="36" t="s">
        <v>81</v>
      </c>
      <c r="C17" s="24" t="s">
        <v>37</v>
      </c>
      <c r="D17" s="24" t="s">
        <v>28</v>
      </c>
      <c r="E17" s="24">
        <v>9</v>
      </c>
      <c r="F17" s="24"/>
      <c r="G17" s="24"/>
      <c r="H17" s="24"/>
      <c r="I17" s="28">
        <v>10</v>
      </c>
      <c r="J17" s="35" t="s">
        <v>58</v>
      </c>
      <c r="K17" s="38" t="s">
        <v>28</v>
      </c>
      <c r="L17" s="39">
        <v>8</v>
      </c>
      <c r="M17" s="7">
        <v>285</v>
      </c>
      <c r="N17" s="7">
        <v>285</v>
      </c>
      <c r="O17" s="7">
        <v>285</v>
      </c>
      <c r="P17" s="7">
        <f t="shared" si="0"/>
        <v>285</v>
      </c>
      <c r="Q17" s="7">
        <f t="shared" si="3"/>
        <v>0</v>
      </c>
      <c r="R17" s="7">
        <f t="shared" si="1"/>
        <v>0</v>
      </c>
      <c r="S17" s="19">
        <f t="shared" si="4"/>
        <v>2280</v>
      </c>
    </row>
    <row r="18" spans="2:19" x14ac:dyDescent="0.25">
      <c r="B18" s="36" t="s">
        <v>82</v>
      </c>
      <c r="C18" s="24" t="s">
        <v>37</v>
      </c>
      <c r="D18" s="24" t="s">
        <v>28</v>
      </c>
      <c r="E18" s="24">
        <v>9</v>
      </c>
      <c r="F18" s="24"/>
      <c r="G18" s="24"/>
      <c r="H18" s="24"/>
      <c r="I18" s="28">
        <v>11</v>
      </c>
      <c r="J18" s="35" t="s">
        <v>59</v>
      </c>
      <c r="K18" s="38" t="s">
        <v>28</v>
      </c>
      <c r="L18" s="39">
        <v>10</v>
      </c>
      <c r="M18" s="7">
        <v>29</v>
      </c>
      <c r="N18" s="7">
        <v>29</v>
      </c>
      <c r="O18" s="7">
        <v>29</v>
      </c>
      <c r="P18" s="7">
        <f t="shared" si="0"/>
        <v>29</v>
      </c>
      <c r="Q18" s="7">
        <f t="shared" si="3"/>
        <v>0</v>
      </c>
      <c r="R18" s="7">
        <f t="shared" si="1"/>
        <v>0</v>
      </c>
      <c r="S18" s="19">
        <f t="shared" si="4"/>
        <v>290</v>
      </c>
    </row>
    <row r="19" spans="2:19" x14ac:dyDescent="0.25">
      <c r="B19" s="36" t="s">
        <v>83</v>
      </c>
      <c r="C19" s="24" t="s">
        <v>37</v>
      </c>
      <c r="D19" s="24" t="s">
        <v>28</v>
      </c>
      <c r="E19" s="24">
        <v>9</v>
      </c>
      <c r="F19" s="24"/>
      <c r="G19" s="24"/>
      <c r="H19" s="24"/>
      <c r="I19" s="28">
        <v>12</v>
      </c>
      <c r="J19" s="35" t="s">
        <v>60</v>
      </c>
      <c r="K19" s="38" t="s">
        <v>28</v>
      </c>
      <c r="L19" s="39">
        <v>1</v>
      </c>
      <c r="M19" s="7">
        <v>650</v>
      </c>
      <c r="N19" s="7">
        <v>650</v>
      </c>
      <c r="O19" s="7">
        <v>650</v>
      </c>
      <c r="P19" s="7">
        <f t="shared" si="0"/>
        <v>650</v>
      </c>
      <c r="Q19" s="7">
        <f t="shared" si="3"/>
        <v>0</v>
      </c>
      <c r="R19" s="7">
        <f t="shared" si="1"/>
        <v>0</v>
      </c>
      <c r="S19" s="19">
        <f t="shared" si="4"/>
        <v>650</v>
      </c>
    </row>
    <row r="20" spans="2:19" ht="13.5" customHeight="1" x14ac:dyDescent="0.25">
      <c r="B20" s="36" t="s">
        <v>37</v>
      </c>
      <c r="C20" s="24" t="s">
        <v>38</v>
      </c>
      <c r="D20" s="24" t="s">
        <v>28</v>
      </c>
      <c r="E20" s="24">
        <v>1</v>
      </c>
      <c r="F20" s="24"/>
      <c r="G20" s="24"/>
      <c r="H20" s="24"/>
      <c r="I20" s="28">
        <v>13</v>
      </c>
      <c r="J20" s="35" t="s">
        <v>61</v>
      </c>
      <c r="K20" s="38" t="s">
        <v>52</v>
      </c>
      <c r="L20" s="39">
        <v>4</v>
      </c>
      <c r="M20" s="7">
        <v>1020</v>
      </c>
      <c r="N20" s="7">
        <v>120</v>
      </c>
      <c r="O20" s="7">
        <v>1020</v>
      </c>
      <c r="P20" s="7">
        <f t="shared" si="0"/>
        <v>720</v>
      </c>
      <c r="Q20" s="7">
        <f t="shared" si="3"/>
        <v>519.6152422706632</v>
      </c>
      <c r="R20" s="7">
        <f t="shared" si="1"/>
        <v>72.168783648703226</v>
      </c>
      <c r="S20" s="19">
        <f t="shared" si="4"/>
        <v>2880</v>
      </c>
    </row>
    <row r="21" spans="2:19" ht="12" customHeight="1" x14ac:dyDescent="0.25">
      <c r="B21" s="36" t="s">
        <v>84</v>
      </c>
      <c r="C21" s="24" t="s">
        <v>39</v>
      </c>
      <c r="D21" s="24" t="s">
        <v>28</v>
      </c>
      <c r="E21" s="24">
        <v>2</v>
      </c>
      <c r="F21" s="24"/>
      <c r="G21" s="24"/>
      <c r="H21" s="24"/>
      <c r="I21" s="28">
        <v>14</v>
      </c>
      <c r="J21" s="35" t="s">
        <v>62</v>
      </c>
      <c r="K21" s="38" t="s">
        <v>28</v>
      </c>
      <c r="L21" s="39">
        <v>5</v>
      </c>
      <c r="M21" s="7">
        <v>13000</v>
      </c>
      <c r="N21" s="7">
        <v>13000</v>
      </c>
      <c r="O21" s="7">
        <v>13000</v>
      </c>
      <c r="P21" s="7">
        <f t="shared" si="0"/>
        <v>13000</v>
      </c>
      <c r="Q21" s="7">
        <f t="shared" si="3"/>
        <v>0</v>
      </c>
      <c r="R21" s="7">
        <f t="shared" si="1"/>
        <v>0</v>
      </c>
      <c r="S21" s="19">
        <f t="shared" si="4"/>
        <v>65000</v>
      </c>
    </row>
    <row r="22" spans="2:19" x14ac:dyDescent="0.25">
      <c r="B22" s="36" t="s">
        <v>84</v>
      </c>
      <c r="C22" s="24" t="s">
        <v>40</v>
      </c>
      <c r="D22" s="24" t="s">
        <v>28</v>
      </c>
      <c r="E22" s="24">
        <v>500</v>
      </c>
      <c r="F22" s="24"/>
      <c r="G22" s="24"/>
      <c r="H22" s="24"/>
      <c r="I22" s="28">
        <v>15</v>
      </c>
      <c r="J22" s="35" t="s">
        <v>62</v>
      </c>
      <c r="K22" s="38" t="s">
        <v>28</v>
      </c>
      <c r="L22" s="39">
        <v>11</v>
      </c>
      <c r="M22" s="7">
        <v>10000</v>
      </c>
      <c r="N22" s="7">
        <v>13000</v>
      </c>
      <c r="O22" s="7">
        <v>13000</v>
      </c>
      <c r="P22" s="7">
        <f t="shared" si="0"/>
        <v>12000</v>
      </c>
      <c r="Q22" s="7">
        <f t="shared" si="3"/>
        <v>1732.0508075688772</v>
      </c>
      <c r="R22" s="7">
        <f t="shared" si="1"/>
        <v>14.433756729740644</v>
      </c>
      <c r="S22" s="19">
        <f t="shared" si="4"/>
        <v>132000</v>
      </c>
    </row>
    <row r="23" spans="2:19" x14ac:dyDescent="0.25">
      <c r="B23" s="36" t="s">
        <v>85</v>
      </c>
      <c r="C23" s="24" t="s">
        <v>40</v>
      </c>
      <c r="D23" s="24" t="s">
        <v>28</v>
      </c>
      <c r="E23" s="24">
        <v>500</v>
      </c>
      <c r="F23" s="24"/>
      <c r="G23" s="24"/>
      <c r="H23" s="24"/>
      <c r="I23" s="28">
        <v>16</v>
      </c>
      <c r="J23" s="35" t="s">
        <v>63</v>
      </c>
      <c r="K23" s="38" t="s">
        <v>28</v>
      </c>
      <c r="L23" s="39">
        <v>30</v>
      </c>
      <c r="M23" s="7">
        <v>120</v>
      </c>
      <c r="N23" s="7">
        <v>120</v>
      </c>
      <c r="O23" s="7">
        <v>120</v>
      </c>
      <c r="P23" s="7">
        <f t="shared" si="0"/>
        <v>120</v>
      </c>
      <c r="Q23" s="7">
        <f t="shared" si="3"/>
        <v>0</v>
      </c>
      <c r="R23" s="7">
        <f t="shared" si="1"/>
        <v>0</v>
      </c>
      <c r="S23" s="19">
        <f t="shared" si="4"/>
        <v>3600</v>
      </c>
    </row>
    <row r="24" spans="2:19" ht="13.5" customHeight="1" x14ac:dyDescent="0.25">
      <c r="B24" s="36" t="s">
        <v>86</v>
      </c>
      <c r="C24" s="24" t="s">
        <v>40</v>
      </c>
      <c r="D24" s="24" t="s">
        <v>28</v>
      </c>
      <c r="E24" s="24">
        <v>500</v>
      </c>
      <c r="F24" s="24"/>
      <c r="G24" s="24"/>
      <c r="H24" s="24"/>
      <c r="I24" s="28">
        <v>17</v>
      </c>
      <c r="J24" s="35" t="s">
        <v>76</v>
      </c>
      <c r="K24" s="38" t="s">
        <v>28</v>
      </c>
      <c r="L24" s="39">
        <v>30</v>
      </c>
      <c r="M24" s="7">
        <v>120</v>
      </c>
      <c r="N24" s="7">
        <v>120</v>
      </c>
      <c r="O24" s="7">
        <v>120</v>
      </c>
      <c r="P24" s="7">
        <f t="shared" si="0"/>
        <v>120</v>
      </c>
      <c r="Q24" s="7">
        <f t="shared" si="3"/>
        <v>0</v>
      </c>
      <c r="R24" s="7">
        <f t="shared" si="1"/>
        <v>0</v>
      </c>
      <c r="S24" s="19">
        <f t="shared" si="4"/>
        <v>3600</v>
      </c>
    </row>
    <row r="25" spans="2:19" ht="13.5" customHeight="1" x14ac:dyDescent="0.25">
      <c r="B25" s="36" t="s">
        <v>87</v>
      </c>
      <c r="C25" s="24" t="s">
        <v>41</v>
      </c>
      <c r="D25" s="24" t="s">
        <v>28</v>
      </c>
      <c r="E25" s="24">
        <v>14</v>
      </c>
      <c r="F25" s="24"/>
      <c r="G25" s="24"/>
      <c r="H25" s="24"/>
      <c r="I25" s="28">
        <v>18</v>
      </c>
      <c r="J25" s="35" t="s">
        <v>64</v>
      </c>
      <c r="K25" s="38" t="s">
        <v>28</v>
      </c>
      <c r="L25" s="39">
        <v>2</v>
      </c>
      <c r="M25" s="7">
        <v>1080</v>
      </c>
      <c r="N25" s="7">
        <v>1080</v>
      </c>
      <c r="O25" s="7">
        <v>1080</v>
      </c>
      <c r="P25" s="7">
        <f t="shared" si="0"/>
        <v>1080</v>
      </c>
      <c r="Q25" s="7">
        <f t="shared" si="3"/>
        <v>0</v>
      </c>
      <c r="R25" s="7">
        <f t="shared" si="1"/>
        <v>0</v>
      </c>
      <c r="S25" s="19">
        <f t="shared" si="4"/>
        <v>2160</v>
      </c>
    </row>
    <row r="26" spans="2:19" ht="13.5" customHeight="1" x14ac:dyDescent="0.25">
      <c r="B26" s="36" t="s">
        <v>88</v>
      </c>
      <c r="C26" s="24" t="s">
        <v>31</v>
      </c>
      <c r="D26" s="24" t="s">
        <v>28</v>
      </c>
      <c r="E26" s="24">
        <v>1200</v>
      </c>
      <c r="F26" s="24"/>
      <c r="G26" s="24"/>
      <c r="H26" s="24"/>
      <c r="I26" s="28">
        <v>19</v>
      </c>
      <c r="J26" s="35" t="s">
        <v>65</v>
      </c>
      <c r="K26" s="38" t="s">
        <v>28</v>
      </c>
      <c r="L26" s="39">
        <v>5</v>
      </c>
      <c r="M26" s="7">
        <v>500</v>
      </c>
      <c r="N26" s="7">
        <v>500</v>
      </c>
      <c r="O26" s="7">
        <v>500</v>
      </c>
      <c r="P26" s="7">
        <f t="shared" si="0"/>
        <v>500</v>
      </c>
      <c r="Q26" s="7">
        <f t="shared" si="3"/>
        <v>0</v>
      </c>
      <c r="R26" s="7">
        <f t="shared" si="1"/>
        <v>0</v>
      </c>
      <c r="S26" s="19">
        <f t="shared" si="4"/>
        <v>2500</v>
      </c>
    </row>
    <row r="27" spans="2:19" ht="12.75" customHeight="1" x14ac:dyDescent="0.25">
      <c r="B27" s="36" t="s">
        <v>31</v>
      </c>
      <c r="C27" s="24" t="s">
        <v>42</v>
      </c>
      <c r="D27" s="24" t="s">
        <v>28</v>
      </c>
      <c r="E27" s="24">
        <v>1</v>
      </c>
      <c r="F27" s="24"/>
      <c r="G27" s="24"/>
      <c r="H27" s="24"/>
      <c r="I27" s="28">
        <v>20</v>
      </c>
      <c r="J27" s="35" t="s">
        <v>66</v>
      </c>
      <c r="K27" s="38" t="s">
        <v>28</v>
      </c>
      <c r="L27" s="39">
        <v>4000</v>
      </c>
      <c r="M27" s="7">
        <v>0.35</v>
      </c>
      <c r="N27" s="7">
        <v>0.35</v>
      </c>
      <c r="O27" s="7">
        <v>0.35</v>
      </c>
      <c r="P27" s="7">
        <f t="shared" si="0"/>
        <v>0.34999999999999992</v>
      </c>
      <c r="Q27" s="7">
        <f t="shared" si="3"/>
        <v>6.7986997775525911E-17</v>
      </c>
      <c r="R27" s="7">
        <f t="shared" si="1"/>
        <v>1.9424856507293121E-14</v>
      </c>
      <c r="S27" s="19">
        <f t="shared" si="4"/>
        <v>1399.9999999999998</v>
      </c>
    </row>
    <row r="28" spans="2:19" ht="12.75" customHeight="1" x14ac:dyDescent="0.25">
      <c r="B28" s="36" t="s">
        <v>31</v>
      </c>
      <c r="C28" s="24" t="s">
        <v>43</v>
      </c>
      <c r="D28" s="24" t="s">
        <v>28</v>
      </c>
      <c r="E28" s="24">
        <v>3</v>
      </c>
      <c r="F28" s="24"/>
      <c r="G28" s="24"/>
      <c r="H28" s="24"/>
      <c r="I28" s="28">
        <v>21</v>
      </c>
      <c r="J28" s="37" t="s">
        <v>67</v>
      </c>
      <c r="K28" s="38" t="s">
        <v>28</v>
      </c>
      <c r="L28" s="39">
        <v>1000</v>
      </c>
      <c r="M28" s="7">
        <v>0.44</v>
      </c>
      <c r="N28" s="7">
        <v>0.44</v>
      </c>
      <c r="O28" s="7">
        <v>0.44</v>
      </c>
      <c r="P28" s="7">
        <f t="shared" si="0"/>
        <v>0.44</v>
      </c>
      <c r="Q28" s="7">
        <f t="shared" si="3"/>
        <v>0</v>
      </c>
      <c r="R28" s="7">
        <f t="shared" si="1"/>
        <v>0</v>
      </c>
      <c r="S28" s="19">
        <f t="shared" si="4"/>
        <v>440</v>
      </c>
    </row>
    <row r="29" spans="2:19" ht="14.25" customHeight="1" x14ac:dyDescent="0.25">
      <c r="B29" s="36" t="s">
        <v>31</v>
      </c>
      <c r="C29" s="24" t="s">
        <v>42</v>
      </c>
      <c r="D29" s="24" t="s">
        <v>28</v>
      </c>
      <c r="E29" s="24">
        <v>1</v>
      </c>
      <c r="F29" s="24"/>
      <c r="G29" s="24"/>
      <c r="H29" s="24"/>
      <c r="I29" s="28">
        <v>22</v>
      </c>
      <c r="J29" s="35" t="s">
        <v>68</v>
      </c>
      <c r="K29" s="38" t="s">
        <v>28</v>
      </c>
      <c r="L29" s="39">
        <v>1000</v>
      </c>
      <c r="M29" s="7">
        <v>2.2000000000000002</v>
      </c>
      <c r="N29" s="7">
        <v>2.5</v>
      </c>
      <c r="O29" s="7">
        <v>2.2000000000000002</v>
      </c>
      <c r="P29" s="7">
        <f t="shared" si="0"/>
        <v>2.3000000000000003</v>
      </c>
      <c r="Q29" s="7">
        <f t="shared" si="3"/>
        <v>0.17320508075688762</v>
      </c>
      <c r="R29" s="7">
        <f t="shared" si="1"/>
        <v>7.5306556850820705</v>
      </c>
      <c r="S29" s="19">
        <f t="shared" si="4"/>
        <v>2300.0000000000005</v>
      </c>
    </row>
    <row r="30" spans="2:19" ht="14.25" customHeight="1" x14ac:dyDescent="0.25">
      <c r="B30" s="36" t="s">
        <v>89</v>
      </c>
      <c r="C30" s="24" t="s">
        <v>42</v>
      </c>
      <c r="D30" s="24" t="s">
        <v>28</v>
      </c>
      <c r="E30" s="24">
        <v>5</v>
      </c>
      <c r="F30" s="24"/>
      <c r="G30" s="24"/>
      <c r="H30" s="24"/>
      <c r="I30" s="28">
        <v>23</v>
      </c>
      <c r="J30" s="35" t="s">
        <v>69</v>
      </c>
      <c r="K30" s="38" t="s">
        <v>28</v>
      </c>
      <c r="L30" s="39">
        <v>1</v>
      </c>
      <c r="M30" s="7">
        <v>380</v>
      </c>
      <c r="N30" s="7">
        <v>380</v>
      </c>
      <c r="O30" s="7">
        <v>380</v>
      </c>
      <c r="P30" s="7">
        <f t="shared" si="0"/>
        <v>380</v>
      </c>
      <c r="Q30" s="7">
        <f t="shared" si="3"/>
        <v>0</v>
      </c>
      <c r="R30" s="7">
        <f t="shared" si="1"/>
        <v>0</v>
      </c>
      <c r="S30" s="19">
        <f t="shared" si="4"/>
        <v>380</v>
      </c>
    </row>
    <row r="31" spans="2:19" ht="12" customHeight="1" x14ac:dyDescent="0.25">
      <c r="B31" s="36" t="s">
        <v>89</v>
      </c>
      <c r="C31" s="24" t="s">
        <v>44</v>
      </c>
      <c r="D31" s="24" t="s">
        <v>28</v>
      </c>
      <c r="E31" s="24">
        <v>1</v>
      </c>
      <c r="F31" s="24"/>
      <c r="G31" s="24"/>
      <c r="H31" s="24"/>
      <c r="I31" s="28">
        <v>24</v>
      </c>
      <c r="J31" s="35" t="s">
        <v>70</v>
      </c>
      <c r="K31" s="38" t="s">
        <v>28</v>
      </c>
      <c r="L31" s="39">
        <v>1</v>
      </c>
      <c r="M31" s="7">
        <v>125</v>
      </c>
      <c r="N31" s="7">
        <v>125</v>
      </c>
      <c r="O31" s="7">
        <v>125</v>
      </c>
      <c r="P31" s="7">
        <f t="shared" si="0"/>
        <v>125</v>
      </c>
      <c r="Q31" s="7">
        <f t="shared" si="3"/>
        <v>0</v>
      </c>
      <c r="R31" s="7">
        <f t="shared" si="1"/>
        <v>0</v>
      </c>
      <c r="S31" s="19">
        <f t="shared" si="4"/>
        <v>125</v>
      </c>
    </row>
    <row r="32" spans="2:19" ht="12.75" customHeight="1" x14ac:dyDescent="0.25">
      <c r="B32" s="36" t="s">
        <v>77</v>
      </c>
      <c r="C32" s="24" t="s">
        <v>45</v>
      </c>
      <c r="D32" s="24" t="s">
        <v>28</v>
      </c>
      <c r="E32" s="24">
        <v>1</v>
      </c>
      <c r="F32" s="24"/>
      <c r="G32" s="24"/>
      <c r="H32" s="24"/>
      <c r="I32" s="28">
        <v>25</v>
      </c>
      <c r="J32" s="35" t="s">
        <v>71</v>
      </c>
      <c r="K32" s="38" t="s">
        <v>28</v>
      </c>
      <c r="L32" s="39">
        <v>100</v>
      </c>
      <c r="M32" s="7">
        <v>30</v>
      </c>
      <c r="N32" s="7">
        <v>30</v>
      </c>
      <c r="O32" s="7">
        <v>30</v>
      </c>
      <c r="P32" s="7">
        <f t="shared" si="0"/>
        <v>30</v>
      </c>
      <c r="Q32" s="7">
        <f t="shared" si="3"/>
        <v>0</v>
      </c>
      <c r="R32" s="7">
        <f t="shared" si="1"/>
        <v>0</v>
      </c>
      <c r="S32" s="19">
        <f t="shared" si="4"/>
        <v>3000</v>
      </c>
    </row>
    <row r="33" spans="2:19" ht="12" customHeight="1" x14ac:dyDescent="0.25">
      <c r="B33" s="36" t="s">
        <v>91</v>
      </c>
      <c r="C33" s="24" t="s">
        <v>46</v>
      </c>
      <c r="D33" s="24" t="s">
        <v>47</v>
      </c>
      <c r="E33" s="24">
        <v>8</v>
      </c>
      <c r="F33" s="24"/>
      <c r="G33" s="24"/>
      <c r="H33" s="24"/>
      <c r="I33" s="28">
        <v>26</v>
      </c>
      <c r="J33" s="35" t="s">
        <v>90</v>
      </c>
      <c r="K33" s="38" t="s">
        <v>28</v>
      </c>
      <c r="L33" s="39">
        <v>1</v>
      </c>
      <c r="M33" s="7">
        <v>345</v>
      </c>
      <c r="N33" s="7">
        <v>345</v>
      </c>
      <c r="O33" s="7">
        <v>345</v>
      </c>
      <c r="P33" s="7">
        <f t="shared" si="0"/>
        <v>345</v>
      </c>
      <c r="Q33" s="7">
        <f t="shared" si="3"/>
        <v>0</v>
      </c>
      <c r="R33" s="7">
        <f t="shared" si="1"/>
        <v>0</v>
      </c>
      <c r="S33" s="19">
        <f t="shared" si="4"/>
        <v>345</v>
      </c>
    </row>
    <row r="34" spans="2:19" ht="15" customHeight="1" x14ac:dyDescent="0.25">
      <c r="B34" s="36" t="s">
        <v>91</v>
      </c>
      <c r="C34" s="24" t="s">
        <v>48</v>
      </c>
      <c r="D34" s="24" t="s">
        <v>28</v>
      </c>
      <c r="E34" s="24">
        <v>1</v>
      </c>
      <c r="F34" s="24"/>
      <c r="G34" s="24"/>
      <c r="H34" s="24"/>
      <c r="I34" s="28">
        <v>27</v>
      </c>
      <c r="J34" s="35" t="s">
        <v>72</v>
      </c>
      <c r="K34" s="38" t="s">
        <v>28</v>
      </c>
      <c r="L34" s="39">
        <v>1</v>
      </c>
      <c r="M34" s="7">
        <v>150</v>
      </c>
      <c r="N34" s="7">
        <v>150</v>
      </c>
      <c r="O34" s="7">
        <v>150</v>
      </c>
      <c r="P34" s="7">
        <f t="shared" si="0"/>
        <v>150</v>
      </c>
      <c r="Q34" s="7">
        <f t="shared" si="3"/>
        <v>0</v>
      </c>
      <c r="R34" s="7">
        <f t="shared" si="1"/>
        <v>0</v>
      </c>
      <c r="S34" s="19">
        <f t="shared" si="4"/>
        <v>150</v>
      </c>
    </row>
    <row r="35" spans="2:19" s="26" customFormat="1" ht="14.25" customHeight="1" x14ac:dyDescent="0.25">
      <c r="B35" s="1"/>
      <c r="C35"/>
      <c r="D35"/>
      <c r="E35"/>
      <c r="F35"/>
      <c r="G35"/>
      <c r="H35"/>
      <c r="I35" s="58" t="s">
        <v>5</v>
      </c>
      <c r="J35" s="59"/>
      <c r="K35" s="25"/>
      <c r="L35" s="30"/>
      <c r="M35" s="27">
        <f>M8*L8+M9*L9+M10*L10+M11*L11+M13*L13+M12*L12+M14*L14+M15*L15+M16*L16+M17*L17+M18*L18+M19*L19+M20*L20+M22*L22+M21*L21+M23*L23+M24*L24+M25*L25+M26*L26+M27*L27+M28*L28+M29*L29+M30*L30+M31*L31+M32*L32+M33*L33+M34*L34</f>
        <v>238385</v>
      </c>
      <c r="N35" s="20">
        <f>N8*L8+N9*L9+N10*L10+N11*L11+N12*L12+N13*L13+N14*L14+N16*L16+N15*L15+N17*L17+N18*L18+N19*L19+N20*L20+N21*L21+N22*L22+N23*L23+N24*L24+N25*L25+N26*L26+N27*L27+N28*L28+N29*L29+N30*L30+N31*L31+N32*L32+N33*L33+N34*L34</f>
        <v>268085</v>
      </c>
      <c r="O35" s="20">
        <f>O34*L34+O33*L33+O32*L32+O31*L31+O30*L30+O29*L29+O28*L28+O27*L27+O26*L26+O25*L25+O24*L24+O23*L23+O22*L22+O21*L21+O20*L20+O19*L19+O18*L18+O17*L17+O16*L16+O15*L15+O14*L14+O13*L13+O12*L12+O11*L11+O10*L10+O9*L9+O8*L8</f>
        <v>271385</v>
      </c>
      <c r="P35" s="18"/>
      <c r="Q35" s="18"/>
      <c r="R35" s="17"/>
      <c r="S35" s="40">
        <f>S8+S10+S9+S11+S12+S13+S14+S15+S16+S17+S18+S19+S20+S21+S22+S23+S24+S25+S26+S27+S28+S29+S30+S31+S32+S33+S34</f>
        <v>259285</v>
      </c>
    </row>
    <row r="36" spans="2:19" s="26" customFormat="1" ht="8.25" customHeight="1" x14ac:dyDescent="0.25">
      <c r="B36"/>
      <c r="C36"/>
      <c r="D36"/>
      <c r="E36"/>
      <c r="F36"/>
      <c r="G36"/>
      <c r="H36"/>
      <c r="I36" s="17"/>
      <c r="J36" s="18"/>
      <c r="K36" s="18"/>
      <c r="L36" s="30"/>
      <c r="M36" s="18"/>
      <c r="N36" s="18"/>
      <c r="O36" s="18"/>
      <c r="P36" s="18"/>
      <c r="Q36" s="18"/>
      <c r="R36" s="21"/>
      <c r="S36" s="22"/>
    </row>
    <row r="37" spans="2:19" s="26" customFormat="1" ht="24" customHeight="1" x14ac:dyDescent="0.25">
      <c r="B37"/>
      <c r="C37"/>
      <c r="D37"/>
      <c r="E37"/>
      <c r="F37"/>
      <c r="G37"/>
      <c r="H37"/>
      <c r="I37" s="62" t="s">
        <v>73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spans="2:19" s="26" customFormat="1" ht="7.5" customHeight="1" x14ac:dyDescent="0.25">
      <c r="B38"/>
      <c r="C38"/>
      <c r="D38"/>
      <c r="E38"/>
      <c r="F38"/>
      <c r="G38"/>
      <c r="H38"/>
      <c r="I38" s="17"/>
      <c r="J38" s="23"/>
      <c r="K38" s="23"/>
      <c r="L38" s="31"/>
      <c r="M38" s="23"/>
      <c r="N38" s="23"/>
      <c r="O38" s="23"/>
      <c r="P38" s="23"/>
      <c r="Q38" s="23"/>
      <c r="R38" s="23"/>
      <c r="S38" s="17"/>
    </row>
    <row r="39" spans="2:19" s="26" customFormat="1" ht="14.25" customHeight="1" x14ac:dyDescent="0.25">
      <c r="B39"/>
      <c r="C39"/>
      <c r="D39"/>
      <c r="E39"/>
      <c r="F39"/>
      <c r="G39"/>
      <c r="H39"/>
      <c r="I39" s="53" t="s">
        <v>27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2:19" s="26" customFormat="1" ht="13.5" customHeight="1" x14ac:dyDescent="0.25">
      <c r="B40"/>
      <c r="C40"/>
      <c r="D40"/>
      <c r="E40"/>
      <c r="F40"/>
      <c r="G40"/>
      <c r="H40"/>
      <c r="I40"/>
      <c r="J40"/>
      <c r="K40"/>
      <c r="L40" s="29"/>
      <c r="M40"/>
      <c r="N40"/>
      <c r="O40"/>
      <c r="P40"/>
      <c r="Q40"/>
      <c r="R40"/>
      <c r="S40"/>
    </row>
    <row r="41" spans="2:19" s="26" customFormat="1" ht="14.25" customHeight="1" x14ac:dyDescent="0.25">
      <c r="B41"/>
      <c r="C41"/>
      <c r="D41"/>
      <c r="E41"/>
      <c r="F41"/>
      <c r="G41"/>
      <c r="H41"/>
      <c r="I41"/>
      <c r="J41"/>
      <c r="K41"/>
      <c r="L41" s="29"/>
      <c r="M41"/>
      <c r="N41"/>
      <c r="O41"/>
      <c r="P41"/>
      <c r="Q41"/>
      <c r="R41"/>
      <c r="S41"/>
    </row>
    <row r="42" spans="2:19" s="26" customFormat="1" ht="16.5" customHeight="1" x14ac:dyDescent="0.25">
      <c r="B42"/>
      <c r="C42"/>
      <c r="D42"/>
      <c r="E42"/>
      <c r="F42"/>
      <c r="G42"/>
      <c r="H42"/>
      <c r="I42"/>
      <c r="J42"/>
      <c r="K42"/>
      <c r="L42" s="29"/>
      <c r="M42"/>
      <c r="N42"/>
      <c r="O42"/>
      <c r="P42"/>
      <c r="Q42"/>
      <c r="R42"/>
      <c r="S42"/>
    </row>
    <row r="43" spans="2:19" s="26" customFormat="1" ht="14.25" customHeight="1" x14ac:dyDescent="0.25">
      <c r="B43"/>
      <c r="C43"/>
      <c r="D43"/>
      <c r="E43"/>
      <c r="F43"/>
      <c r="G43"/>
      <c r="H43"/>
      <c r="I43"/>
      <c r="J43"/>
      <c r="K43"/>
      <c r="L43" s="29"/>
      <c r="M43"/>
      <c r="N43"/>
      <c r="O43"/>
      <c r="P43"/>
      <c r="Q43"/>
      <c r="R43"/>
      <c r="S43"/>
    </row>
    <row r="44" spans="2:19" s="26" customFormat="1" ht="15.75" customHeight="1" x14ac:dyDescent="0.25">
      <c r="B44"/>
      <c r="C44"/>
      <c r="D44"/>
      <c r="E44"/>
      <c r="F44"/>
      <c r="G44"/>
      <c r="H44"/>
      <c r="I44"/>
      <c r="J44"/>
      <c r="K44"/>
      <c r="L44" s="29"/>
      <c r="M44"/>
      <c r="N44"/>
      <c r="O44"/>
      <c r="P44"/>
      <c r="Q44"/>
      <c r="R44"/>
      <c r="S44"/>
    </row>
    <row r="45" spans="2:19" s="26" customFormat="1" ht="9.75" customHeight="1" x14ac:dyDescent="0.25">
      <c r="B45"/>
      <c r="C45"/>
      <c r="D45"/>
      <c r="E45"/>
      <c r="F45"/>
      <c r="G45"/>
      <c r="H45"/>
      <c r="I45"/>
      <c r="J45"/>
      <c r="K45"/>
      <c r="L45" s="29"/>
      <c r="M45"/>
      <c r="N45"/>
      <c r="O45"/>
      <c r="P45"/>
      <c r="Q45"/>
      <c r="R45"/>
      <c r="S45"/>
    </row>
    <row r="46" spans="2:19" s="26" customFormat="1" ht="31.5" customHeight="1" x14ac:dyDescent="0.25">
      <c r="B46"/>
      <c r="C46"/>
      <c r="D46"/>
      <c r="E46"/>
      <c r="F46"/>
      <c r="G46"/>
      <c r="H46"/>
      <c r="I46"/>
      <c r="J46"/>
      <c r="K46"/>
      <c r="L46" s="29"/>
      <c r="M46"/>
      <c r="N46"/>
      <c r="O46"/>
      <c r="P46"/>
      <c r="Q46"/>
      <c r="R46"/>
      <c r="S46"/>
    </row>
    <row r="47" spans="2:19" s="26" customFormat="1" ht="15.75" customHeight="1" x14ac:dyDescent="0.25">
      <c r="B47"/>
      <c r="C47"/>
      <c r="D47"/>
      <c r="E47"/>
      <c r="F47"/>
      <c r="G47"/>
      <c r="H47"/>
      <c r="I47"/>
      <c r="J47"/>
      <c r="K47"/>
      <c r="L47" s="29"/>
      <c r="M47"/>
      <c r="N47"/>
      <c r="O47"/>
      <c r="P47"/>
      <c r="Q47"/>
      <c r="R47"/>
      <c r="S47"/>
    </row>
    <row r="48" spans="2:19" s="26" customFormat="1" ht="15.75" customHeight="1" x14ac:dyDescent="0.25">
      <c r="B48"/>
      <c r="C48"/>
      <c r="D48"/>
      <c r="E48"/>
      <c r="F48"/>
      <c r="G48"/>
      <c r="H48"/>
      <c r="I48"/>
      <c r="J48"/>
      <c r="K48"/>
      <c r="L48" s="29"/>
      <c r="M48"/>
      <c r="N48"/>
      <c r="O48"/>
      <c r="P48"/>
      <c r="Q48"/>
      <c r="R48"/>
      <c r="S48"/>
    </row>
    <row r="49" spans="2:19" s="26" customFormat="1" ht="12.75" customHeight="1" x14ac:dyDescent="0.25">
      <c r="B49"/>
      <c r="C49"/>
      <c r="D49"/>
      <c r="E49"/>
      <c r="F49"/>
      <c r="G49"/>
      <c r="H49"/>
      <c r="I49"/>
      <c r="J49"/>
      <c r="K49"/>
      <c r="L49" s="29"/>
      <c r="M49"/>
      <c r="N49"/>
      <c r="O49"/>
      <c r="P49"/>
      <c r="Q49"/>
      <c r="R49"/>
      <c r="S49"/>
    </row>
    <row r="50" spans="2:19" s="26" customFormat="1" ht="13.5" customHeight="1" x14ac:dyDescent="0.25">
      <c r="B50"/>
      <c r="C50"/>
      <c r="D50"/>
      <c r="E50"/>
      <c r="F50"/>
      <c r="G50"/>
      <c r="H50"/>
      <c r="I50"/>
      <c r="J50"/>
      <c r="K50"/>
      <c r="L50" s="29"/>
      <c r="M50"/>
      <c r="N50"/>
      <c r="O50"/>
      <c r="P50"/>
      <c r="Q50"/>
      <c r="R50"/>
      <c r="S50"/>
    </row>
    <row r="51" spans="2:19" s="26" customFormat="1" ht="12.75" customHeight="1" x14ac:dyDescent="0.25">
      <c r="B51"/>
      <c r="C51"/>
      <c r="D51"/>
      <c r="E51"/>
      <c r="F51"/>
      <c r="G51"/>
      <c r="H51"/>
      <c r="I51"/>
      <c r="J51"/>
      <c r="K51"/>
      <c r="L51" s="29"/>
      <c r="M51"/>
      <c r="N51"/>
      <c r="O51"/>
      <c r="P51"/>
      <c r="Q51"/>
      <c r="R51"/>
      <c r="S51"/>
    </row>
    <row r="52" spans="2:19" s="26" customFormat="1" ht="16.5" customHeight="1" x14ac:dyDescent="0.25">
      <c r="B52"/>
      <c r="C52"/>
      <c r="D52"/>
      <c r="E52"/>
      <c r="F52"/>
      <c r="G52"/>
      <c r="H52"/>
      <c r="I52"/>
      <c r="J52"/>
      <c r="K52"/>
      <c r="L52" s="29"/>
      <c r="M52"/>
      <c r="N52"/>
      <c r="O52"/>
      <c r="P52"/>
      <c r="Q52"/>
      <c r="R52"/>
      <c r="S52"/>
    </row>
    <row r="53" spans="2:19" ht="24.75" customHeight="1" x14ac:dyDescent="0.25"/>
    <row r="54" spans="2:19" ht="12" customHeight="1" x14ac:dyDescent="0.25"/>
    <row r="55" spans="2:19" ht="27.75" customHeight="1" x14ac:dyDescent="0.25"/>
  </sheetData>
  <mergeCells count="21">
    <mergeCell ref="I39:S39"/>
    <mergeCell ref="S6:S7"/>
    <mergeCell ref="B6:B7"/>
    <mergeCell ref="I3:L3"/>
    <mergeCell ref="I35:J35"/>
    <mergeCell ref="I4:L4"/>
    <mergeCell ref="P6:P7"/>
    <mergeCell ref="Q6:Q7"/>
    <mergeCell ref="R6:R7"/>
    <mergeCell ref="I6:I7"/>
    <mergeCell ref="I37:S37"/>
    <mergeCell ref="I2:S2"/>
    <mergeCell ref="M3:S3"/>
    <mergeCell ref="M4:S4"/>
    <mergeCell ref="I5:S5"/>
    <mergeCell ref="J6:J7"/>
    <mergeCell ref="L6:L7"/>
    <mergeCell ref="M6:M7"/>
    <mergeCell ref="N6:N7"/>
    <mergeCell ref="O6:O7"/>
    <mergeCell ref="K6:K7"/>
  </mergeCells>
  <pageMargins left="0.11811023622047245" right="0.11811023622047245" top="0.15748031496062992" bottom="0.15748031496062992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6" sqref="B6"/>
    </sheetView>
  </sheetViews>
  <sheetFormatPr defaultRowHeight="15" x14ac:dyDescent="0.25"/>
  <cols>
    <col min="1" max="1" width="6.7109375" customWidth="1"/>
    <col min="2" max="2" width="34.140625" customWidth="1"/>
    <col min="3" max="3" width="26.85546875" customWidth="1"/>
    <col min="4" max="4" width="45.5703125" customWidth="1"/>
  </cols>
  <sheetData>
    <row r="1" spans="1:4" ht="30.75" customHeight="1" x14ac:dyDescent="0.25">
      <c r="A1" s="11" t="s">
        <v>12</v>
      </c>
      <c r="B1" s="12" t="s">
        <v>13</v>
      </c>
      <c r="C1" s="13" t="s">
        <v>14</v>
      </c>
      <c r="D1" s="13" t="s">
        <v>15</v>
      </c>
    </row>
    <row r="2" spans="1:4" ht="32.25" customHeight="1" x14ac:dyDescent="0.25">
      <c r="A2" s="11">
        <v>1</v>
      </c>
      <c r="B2" s="9" t="s">
        <v>7</v>
      </c>
      <c r="C2" s="10">
        <v>1500</v>
      </c>
      <c r="D2" s="8">
        <v>16.100000000000001</v>
      </c>
    </row>
    <row r="3" spans="1:4" ht="30.75" customHeight="1" x14ac:dyDescent="0.25">
      <c r="A3" s="11">
        <v>2</v>
      </c>
      <c r="B3" s="9" t="s">
        <v>8</v>
      </c>
      <c r="C3" s="10">
        <v>1400</v>
      </c>
      <c r="D3" s="8">
        <v>19</v>
      </c>
    </row>
    <row r="4" spans="1:4" ht="30.75" customHeight="1" x14ac:dyDescent="0.25">
      <c r="A4" s="11">
        <v>3</v>
      </c>
      <c r="B4" s="9" t="s">
        <v>9</v>
      </c>
      <c r="C4" s="10">
        <v>4100</v>
      </c>
      <c r="D4" s="8">
        <v>26.7</v>
      </c>
    </row>
    <row r="5" spans="1:4" ht="30.75" customHeight="1" x14ac:dyDescent="0.25">
      <c r="A5" s="11">
        <v>4</v>
      </c>
      <c r="B5" s="9" t="s">
        <v>10</v>
      </c>
      <c r="C5" s="10">
        <v>400</v>
      </c>
      <c r="D5" s="8">
        <v>12.3</v>
      </c>
    </row>
    <row r="6" spans="1:4" ht="30.75" customHeight="1" x14ac:dyDescent="0.25">
      <c r="A6" s="11">
        <v>5</v>
      </c>
      <c r="B6" s="9" t="s">
        <v>11</v>
      </c>
      <c r="C6" s="10">
        <v>250</v>
      </c>
      <c r="D6" s="7">
        <v>29.5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2026-06-04T06:07:21Z</dcterms:modified>
</cp:coreProperties>
</file>