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linaos\Desktop\стройматериалы библиотека\"/>
    </mc:Choice>
  </mc:AlternateContent>
  <bookViews>
    <workbookView xWindow="0" yWindow="0" windowWidth="28800" windowHeight="12300"/>
  </bookViews>
  <sheets>
    <sheet name="лист 1" sheetId="13" r:id="rId1"/>
  </sheets>
  <calcPr calcId="162913" refMode="R1C1"/>
</workbook>
</file>

<file path=xl/calcChain.xml><?xml version="1.0" encoding="utf-8"?>
<calcChain xmlns="http://schemas.openxmlformats.org/spreadsheetml/2006/main">
  <c r="F10" i="13" l="1"/>
  <c r="H10" i="13"/>
  <c r="J10" i="13"/>
  <c r="K10" i="13"/>
  <c r="L10" i="13" s="1"/>
  <c r="P10" i="13" s="1"/>
  <c r="F11" i="13"/>
  <c r="H11" i="13"/>
  <c r="J11" i="13"/>
  <c r="K11" i="13"/>
  <c r="L11" i="13" s="1"/>
  <c r="F12" i="13"/>
  <c r="H12" i="13"/>
  <c r="J12" i="13"/>
  <c r="K12" i="13"/>
  <c r="O12" i="13" s="1"/>
  <c r="F13" i="13"/>
  <c r="H13" i="13"/>
  <c r="J13" i="13"/>
  <c r="K13" i="13"/>
  <c r="L13" i="13" s="1"/>
  <c r="Q13" i="13" s="1"/>
  <c r="F14" i="13"/>
  <c r="H14" i="13"/>
  <c r="J14" i="13"/>
  <c r="K14" i="13"/>
  <c r="O14" i="13" s="1"/>
  <c r="F15" i="13"/>
  <c r="H15" i="13"/>
  <c r="J15" i="13"/>
  <c r="K15" i="13"/>
  <c r="L15" i="13" s="1"/>
  <c r="F16" i="13"/>
  <c r="H16" i="13"/>
  <c r="J16" i="13"/>
  <c r="K16" i="13"/>
  <c r="L16" i="13" s="1"/>
  <c r="F17" i="13"/>
  <c r="H17" i="13"/>
  <c r="J17" i="13"/>
  <c r="K17" i="13"/>
  <c r="L17" i="13" s="1"/>
  <c r="O13" i="13" l="1"/>
  <c r="O11" i="13"/>
  <c r="O10" i="13"/>
  <c r="M10" i="13"/>
  <c r="M12" i="13"/>
  <c r="O16" i="13"/>
  <c r="M13" i="13"/>
  <c r="N10" i="13"/>
  <c r="O17" i="13"/>
  <c r="M16" i="13"/>
  <c r="O15" i="13"/>
  <c r="P13" i="13"/>
  <c r="M17" i="13"/>
  <c r="M15" i="13"/>
  <c r="N17" i="13"/>
  <c r="P17" i="13"/>
  <c r="Q17" i="13"/>
  <c r="P16" i="13"/>
  <c r="Q16" i="13"/>
  <c r="N16" i="13"/>
  <c r="N15" i="13"/>
  <c r="P15" i="13"/>
  <c r="Q15" i="13"/>
  <c r="L14" i="13"/>
  <c r="M14" i="13"/>
  <c r="N13" i="13"/>
  <c r="L12" i="13"/>
  <c r="P11" i="13"/>
  <c r="N11" i="13"/>
  <c r="Q11" i="13"/>
  <c r="M11" i="13"/>
  <c r="Q10" i="13"/>
  <c r="N14" i="13" l="1"/>
  <c r="Q14" i="13"/>
  <c r="P14" i="13"/>
  <c r="Q12" i="13"/>
  <c r="P12" i="13"/>
  <c r="N12" i="13"/>
  <c r="I18" i="13" l="1"/>
  <c r="G18" i="13"/>
  <c r="E18" i="13"/>
  <c r="J18" i="13" l="1"/>
  <c r="K18" i="13"/>
  <c r="O18" i="13"/>
  <c r="M18" i="13" l="1"/>
  <c r="H18" i="13" l="1"/>
  <c r="F18" i="13"/>
  <c r="Q18" i="13" l="1"/>
  <c r="L18" i="13"/>
  <c r="P18" i="13"/>
  <c r="N18" i="13" l="1"/>
</calcChain>
</file>

<file path=xl/sharedStrings.xml><?xml version="1.0" encoding="utf-8"?>
<sst xmlns="http://schemas.openxmlformats.org/spreadsheetml/2006/main" count="49" uniqueCount="33">
  <si>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</si>
  <si>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</si>
  <si>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</si>
  <si>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</si>
  <si>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</si>
  <si>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</si>
  <si>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</si>
  <si>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</si>
  <si>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</si>
  <si>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</si>
  <si>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</si>
  <si>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</si>
  <si>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</si>
  <si>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</si>
  <si>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</si>
  <si>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</si>
  <si>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</si>
  <si>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</si>
  <si>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</si>
  <si>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Минимальная арифметическая величина цены (руб.)</t>
  </si>
  <si>
    <t>шт.</t>
  </si>
  <si>
    <t>Поликарбонат сотовый терракотовый 8 мм 2100*6000</t>
  </si>
  <si>
    <t>Соединитель поликарбонатный Н 10мм 3м терракотовый</t>
  </si>
  <si>
    <t>Труба профильная 40*40*2,0 3м</t>
  </si>
  <si>
    <t>Труба профильная 40*20*2 (3м)</t>
  </si>
  <si>
    <t>Электроды МР-3 д.3 /1 кг</t>
  </si>
  <si>
    <t>Саморез кровельный 5,5x25 оцинк.</t>
  </si>
  <si>
    <t>Круг отрезной 125x1,2x22,2</t>
  </si>
  <si>
    <t>Диск лепестковый торцевой №40 125x22.2 мм</t>
  </si>
  <si>
    <t>кг.</t>
  </si>
  <si>
    <t>КП №1                                                         Вх. № 805/26 от 04.06.26</t>
  </si>
  <si>
    <t>КП №2                                                         Вх. № 954/26 от 11.06.26</t>
  </si>
  <si>
    <t>КП №3                                                         Вх. №957/26 от 11.06.26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</si>
</sst>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1C212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 applyAlignment="1">
      <alignment vertical="center" wrapTex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 shrinkToFit="1"/>
    </xf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 applyProtection="1">
      <alignment horizontal="center" shrinkToFit="1"/>
      <protection locked="0"/>
    </xf>
    <xf numFmtId="0" fontId="12" fillId="3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85" zoomScaleNormal="85" workbookViewId="0">
      <selection activeCell="K11" sqref="K11"/>
    </sheetView>
  </sheetViews>
  <sheetFormatPr defaultRowHeight="15" x14ac:dyDescent="0.25"/>
  <cols>
    <col min="1" max="1" width="4.5703125" style="2" customWidth="1"/>
    <col min="2" max="2" width="33.42578125" style="2" customWidth="1"/>
    <col min="3" max="3" width="10.85546875" style="2" customWidth="1"/>
    <col min="4" max="4" width="7.28515625" style="2" customWidth="1"/>
    <col min="5" max="5" width="12.7109375" style="2" customWidth="1"/>
    <col min="6" max="6" width="14.5703125" style="2" customWidth="1"/>
    <col min="7" max="7" width="12.7109375" style="2" customWidth="1"/>
    <col min="8" max="8" width="14.7109375" style="2" customWidth="1"/>
    <col min="9" max="9" width="12.7109375" style="2" customWidth="1"/>
    <col min="10" max="10" width="15.28515625" style="2" customWidth="1"/>
    <col min="11" max="12" width="12.7109375" style="6" customWidth="1"/>
    <col min="13" max="13" width="8.7109375" style="2" customWidth="1"/>
    <col min="14" max="14" width="11.85546875" style="2" customWidth="1"/>
    <col min="15" max="16" width="8.7109375" style="2" customWidth="1"/>
    <col min="17" max="17" width="15.85546875" style="2" customWidth="1"/>
  </cols>
  <sheetData>
    <row r="1" spans="1:17" ht="38.450000000000003" customHeight="1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9" customFormat="1" ht="15.75" x14ac:dyDescent="0.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s="9" customFormat="1" ht="18.75" customHeight="1" x14ac:dyDescent="0.2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s="9" customFormat="1" ht="96.75" customHeight="1" x14ac:dyDescent="0.2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5" customHeight="1" x14ac:dyDescent="0.25">
      <c r="A5" s="35" t="s">
        <v>5</v>
      </c>
      <c r="B5" s="36" t="s">
        <v>0</v>
      </c>
      <c r="C5" s="36" t="s">
        <v>17</v>
      </c>
      <c r="D5" s="37" t="s">
        <v>1</v>
      </c>
      <c r="E5" s="38" t="s">
        <v>2</v>
      </c>
      <c r="F5" s="38"/>
      <c r="G5" s="38"/>
      <c r="H5" s="38"/>
      <c r="I5" s="38"/>
      <c r="J5" s="38"/>
      <c r="K5" s="39" t="s">
        <v>19</v>
      </c>
      <c r="L5" s="39"/>
      <c r="M5" s="26" t="s">
        <v>3</v>
      </c>
      <c r="N5" s="26"/>
      <c r="O5" s="26" t="s">
        <v>4</v>
      </c>
      <c r="P5" s="26"/>
      <c r="Q5" s="26" t="s">
        <v>14</v>
      </c>
    </row>
    <row r="6" spans="1:17" s="1" customFormat="1" ht="57.75" customHeight="1" x14ac:dyDescent="0.25">
      <c r="A6" s="35"/>
      <c r="B6" s="36"/>
      <c r="C6" s="36"/>
      <c r="D6" s="37"/>
      <c r="E6" s="27" t="s">
        <v>30</v>
      </c>
      <c r="F6" s="27"/>
      <c r="G6" s="27" t="s">
        <v>31</v>
      </c>
      <c r="H6" s="27"/>
      <c r="I6" s="28" t="s">
        <v>32</v>
      </c>
      <c r="J6" s="28"/>
      <c r="K6" s="39"/>
      <c r="L6" s="39"/>
      <c r="M6" s="26"/>
      <c r="N6" s="26"/>
      <c r="O6" s="26"/>
      <c r="P6" s="26"/>
      <c r="Q6" s="26"/>
    </row>
    <row r="7" spans="1:17" s="1" customFormat="1" ht="16.5" customHeight="1" x14ac:dyDescent="0.25">
      <c r="A7" s="35"/>
      <c r="B7" s="36"/>
      <c r="C7" s="36"/>
      <c r="D7" s="37"/>
      <c r="E7" s="11" t="s">
        <v>8</v>
      </c>
      <c r="F7" s="11" t="s">
        <v>9</v>
      </c>
      <c r="G7" s="11" t="s">
        <v>8</v>
      </c>
      <c r="H7" s="11" t="s">
        <v>9</v>
      </c>
      <c r="I7" s="11" t="s">
        <v>8</v>
      </c>
      <c r="J7" s="11" t="s">
        <v>9</v>
      </c>
      <c r="K7" s="11" t="s">
        <v>8</v>
      </c>
      <c r="L7" s="11" t="s">
        <v>9</v>
      </c>
      <c r="M7" s="11" t="s">
        <v>8</v>
      </c>
      <c r="N7" s="11" t="s">
        <v>9</v>
      </c>
      <c r="O7" s="11" t="s">
        <v>8</v>
      </c>
      <c r="P7" s="11" t="s">
        <v>9</v>
      </c>
      <c r="Q7" s="26"/>
    </row>
    <row r="8" spans="1:17" s="1" customFormat="1" ht="12.75" customHeight="1" x14ac:dyDescent="0.25">
      <c r="A8" s="12">
        <v>1</v>
      </c>
      <c r="B8" s="13">
        <v>2</v>
      </c>
      <c r="C8" s="13"/>
      <c r="D8" s="13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9">
        <v>16</v>
      </c>
    </row>
    <row r="9" spans="1:17" s="1" customFormat="1" ht="12" customHeight="1" x14ac:dyDescent="0.2">
      <c r="A9" s="29"/>
      <c r="B9" s="29"/>
      <c r="C9" s="29"/>
      <c r="D9" s="29"/>
      <c r="E9" s="30" t="s">
        <v>10</v>
      </c>
      <c r="F9" s="30"/>
      <c r="G9" s="30" t="s">
        <v>11</v>
      </c>
      <c r="H9" s="30"/>
      <c r="I9" s="30" t="s">
        <v>12</v>
      </c>
      <c r="J9" s="30"/>
      <c r="K9" s="30" t="s">
        <v>13</v>
      </c>
      <c r="L9" s="30"/>
      <c r="M9" s="15"/>
      <c r="N9" s="15"/>
      <c r="O9" s="15"/>
      <c r="P9" s="15"/>
      <c r="Q9" s="20"/>
    </row>
    <row r="10" spans="1:17" ht="34.5" customHeight="1" x14ac:dyDescent="0.25">
      <c r="A10" s="10">
        <v>1</v>
      </c>
      <c r="B10" s="24" t="s">
        <v>21</v>
      </c>
      <c r="C10" s="21" t="s">
        <v>20</v>
      </c>
      <c r="D10" s="22">
        <v>2</v>
      </c>
      <c r="E10" s="22">
        <v>8500</v>
      </c>
      <c r="F10" s="23">
        <f t="shared" ref="F10" si="0">ROUND(D10*E10,2)</f>
        <v>17000</v>
      </c>
      <c r="G10" s="22">
        <v>9520</v>
      </c>
      <c r="H10" s="23">
        <f t="shared" ref="H10" si="1">ROUND(D10*G10,2)</f>
        <v>19040</v>
      </c>
      <c r="I10" s="22">
        <v>9100</v>
      </c>
      <c r="J10" s="23">
        <f t="shared" ref="J10" si="2">ROUND(D10*I10,2)</f>
        <v>18200</v>
      </c>
      <c r="K10" s="8">
        <f>MIN(E10,G10,I10)</f>
        <v>8500</v>
      </c>
      <c r="L10" s="8">
        <f>ROUND(D10*K10,2)</f>
        <v>17000</v>
      </c>
      <c r="M10" s="8">
        <f>ROUND(IF(K10&gt;0,STDEV(E10,G10,I10),0),2)</f>
        <v>512.64</v>
      </c>
      <c r="N10" s="8">
        <f>ROUND(IF(L10&gt;0,STDEV(F10,H10,J10),0),2)</f>
        <v>1025.28</v>
      </c>
      <c r="O10" s="8">
        <f>ROUND(IF(K10&gt;0,STDEV(E10,G10,I10)/AVERAGE(E10,G10,I10)*100,0),2)</f>
        <v>5.67</v>
      </c>
      <c r="P10" s="8">
        <f>ROUND(IF(L10&gt;0,STDEV(F10,H10,J10)/AVERAGE(F10,H10,J10)*100,0),2)</f>
        <v>5.67</v>
      </c>
      <c r="Q10" s="8">
        <f t="shared" ref="Q10:Q17" si="3">L10</f>
        <v>17000</v>
      </c>
    </row>
    <row r="11" spans="1:17" ht="33" customHeight="1" x14ac:dyDescent="0.25">
      <c r="A11" s="10">
        <v>2</v>
      </c>
      <c r="B11" s="24" t="s">
        <v>22</v>
      </c>
      <c r="C11" s="21" t="s">
        <v>20</v>
      </c>
      <c r="D11" s="22">
        <v>7</v>
      </c>
      <c r="E11" s="22">
        <v>1500</v>
      </c>
      <c r="F11" s="23">
        <f t="shared" ref="F11:F17" si="4">ROUND(D11*E11,2)</f>
        <v>10500</v>
      </c>
      <c r="G11" s="22">
        <v>1680</v>
      </c>
      <c r="H11" s="23">
        <f t="shared" ref="H11:H17" si="5">ROUND(D11*G11,2)</f>
        <v>11760</v>
      </c>
      <c r="I11" s="22">
        <v>1605</v>
      </c>
      <c r="J11" s="23">
        <f t="shared" ref="J11:J17" si="6">ROUND(D11*I11,2)</f>
        <v>11235</v>
      </c>
      <c r="K11" s="8">
        <f t="shared" ref="K11:K17" si="7">MIN(E11,G11,I11)</f>
        <v>1500</v>
      </c>
      <c r="L11" s="8">
        <f t="shared" ref="L11:L17" si="8">ROUND(D11*K11,2)</f>
        <v>10500</v>
      </c>
      <c r="M11" s="8">
        <f t="shared" ref="M11:M17" si="9">ROUND(IF(K11&gt;0,STDEV(E11,G11,I11),0),2)</f>
        <v>90.42</v>
      </c>
      <c r="N11" s="8">
        <f t="shared" ref="N11:N17" si="10">ROUND(IF(L11&gt;0,STDEV(F11,H11,J11),0),2)</f>
        <v>632.91</v>
      </c>
      <c r="O11" s="8">
        <f t="shared" ref="O11:O17" si="11">ROUND(IF(K11&gt;0,STDEV(E11,G11,I11)/AVERAGE(E11,G11,I11)*100,0),2)</f>
        <v>5.67</v>
      </c>
      <c r="P11" s="8">
        <f t="shared" ref="P11:P17" si="12">ROUND(IF(L11&gt;0,STDEV(F11,H11,J11)/AVERAGE(F11,H11,J11)*100,0),2)</f>
        <v>5.67</v>
      </c>
      <c r="Q11" s="8">
        <f t="shared" si="3"/>
        <v>10500</v>
      </c>
    </row>
    <row r="12" spans="1:17" ht="27" customHeight="1" x14ac:dyDescent="0.25">
      <c r="A12" s="10">
        <v>3</v>
      </c>
      <c r="B12" s="24" t="s">
        <v>23</v>
      </c>
      <c r="C12" s="21" t="s">
        <v>20</v>
      </c>
      <c r="D12" s="22">
        <v>30</v>
      </c>
      <c r="E12" s="22">
        <v>950</v>
      </c>
      <c r="F12" s="23">
        <f t="shared" si="4"/>
        <v>28500</v>
      </c>
      <c r="G12" s="22">
        <v>1065</v>
      </c>
      <c r="H12" s="23">
        <f t="shared" si="5"/>
        <v>31950</v>
      </c>
      <c r="I12" s="22">
        <v>1015</v>
      </c>
      <c r="J12" s="23">
        <f t="shared" si="6"/>
        <v>30450</v>
      </c>
      <c r="K12" s="8">
        <f t="shared" si="7"/>
        <v>950</v>
      </c>
      <c r="L12" s="8">
        <f t="shared" si="8"/>
        <v>28500</v>
      </c>
      <c r="M12" s="8">
        <f t="shared" si="9"/>
        <v>57.66</v>
      </c>
      <c r="N12" s="8">
        <f t="shared" si="10"/>
        <v>1729.88</v>
      </c>
      <c r="O12" s="8">
        <f t="shared" si="11"/>
        <v>5.71</v>
      </c>
      <c r="P12" s="8">
        <f t="shared" si="12"/>
        <v>5.71</v>
      </c>
      <c r="Q12" s="8">
        <f t="shared" si="3"/>
        <v>28500</v>
      </c>
    </row>
    <row r="13" spans="1:17" ht="26.25" customHeight="1" x14ac:dyDescent="0.25">
      <c r="A13" s="10">
        <v>4</v>
      </c>
      <c r="B13" s="24" t="s">
        <v>24</v>
      </c>
      <c r="C13" s="21" t="s">
        <v>20</v>
      </c>
      <c r="D13" s="22">
        <v>20</v>
      </c>
      <c r="E13" s="22">
        <v>1320</v>
      </c>
      <c r="F13" s="23">
        <f t="shared" si="4"/>
        <v>26400</v>
      </c>
      <c r="G13" s="22">
        <v>1480</v>
      </c>
      <c r="H13" s="23">
        <f t="shared" si="5"/>
        <v>29600</v>
      </c>
      <c r="I13" s="22">
        <v>1415</v>
      </c>
      <c r="J13" s="23">
        <f t="shared" si="6"/>
        <v>28300</v>
      </c>
      <c r="K13" s="8">
        <f t="shared" si="7"/>
        <v>1320</v>
      </c>
      <c r="L13" s="8">
        <f t="shared" si="8"/>
        <v>26400</v>
      </c>
      <c r="M13" s="8">
        <f t="shared" si="9"/>
        <v>80.47</v>
      </c>
      <c r="N13" s="8">
        <f t="shared" si="10"/>
        <v>1609.35</v>
      </c>
      <c r="O13" s="8">
        <f t="shared" si="11"/>
        <v>5.73</v>
      </c>
      <c r="P13" s="8">
        <f t="shared" si="12"/>
        <v>5.73</v>
      </c>
      <c r="Q13" s="8">
        <f t="shared" si="3"/>
        <v>26400</v>
      </c>
    </row>
    <row r="14" spans="1:17" ht="39.75" customHeight="1" x14ac:dyDescent="0.25">
      <c r="A14" s="10">
        <v>5</v>
      </c>
      <c r="B14" s="24" t="s">
        <v>25</v>
      </c>
      <c r="C14" s="21" t="s">
        <v>29</v>
      </c>
      <c r="D14" s="22">
        <v>5</v>
      </c>
      <c r="E14" s="22">
        <v>360</v>
      </c>
      <c r="F14" s="23">
        <f t="shared" si="4"/>
        <v>1800</v>
      </c>
      <c r="G14" s="22">
        <v>400</v>
      </c>
      <c r="H14" s="23">
        <f t="shared" si="5"/>
        <v>2000</v>
      </c>
      <c r="I14" s="22">
        <v>385</v>
      </c>
      <c r="J14" s="23">
        <f t="shared" si="6"/>
        <v>1925</v>
      </c>
      <c r="K14" s="8">
        <f t="shared" si="7"/>
        <v>360</v>
      </c>
      <c r="L14" s="8">
        <f t="shared" si="8"/>
        <v>1800</v>
      </c>
      <c r="M14" s="8">
        <f t="shared" si="9"/>
        <v>20.21</v>
      </c>
      <c r="N14" s="8">
        <f t="shared" si="10"/>
        <v>101.04</v>
      </c>
      <c r="O14" s="8">
        <f t="shared" si="11"/>
        <v>5.29</v>
      </c>
      <c r="P14" s="8">
        <f t="shared" si="12"/>
        <v>5.29</v>
      </c>
      <c r="Q14" s="8">
        <f t="shared" si="3"/>
        <v>1800</v>
      </c>
    </row>
    <row r="15" spans="1:17" ht="33" customHeight="1" x14ac:dyDescent="0.25">
      <c r="A15" s="10">
        <v>6</v>
      </c>
      <c r="B15" s="24" t="s">
        <v>26</v>
      </c>
      <c r="C15" s="21" t="s">
        <v>20</v>
      </c>
      <c r="D15" s="22">
        <v>200</v>
      </c>
      <c r="E15" s="22">
        <v>3.5</v>
      </c>
      <c r="F15" s="23">
        <f t="shared" si="4"/>
        <v>700</v>
      </c>
      <c r="G15" s="22">
        <v>4</v>
      </c>
      <c r="H15" s="23">
        <f t="shared" si="5"/>
        <v>800</v>
      </c>
      <c r="I15" s="22">
        <v>3.7</v>
      </c>
      <c r="J15" s="23">
        <f t="shared" si="6"/>
        <v>740</v>
      </c>
      <c r="K15" s="8">
        <f t="shared" si="7"/>
        <v>3.5</v>
      </c>
      <c r="L15" s="8">
        <f t="shared" si="8"/>
        <v>700</v>
      </c>
      <c r="M15" s="8">
        <f t="shared" si="9"/>
        <v>0.25</v>
      </c>
      <c r="N15" s="8">
        <f t="shared" si="10"/>
        <v>50.33</v>
      </c>
      <c r="O15" s="8">
        <f t="shared" si="11"/>
        <v>6.74</v>
      </c>
      <c r="P15" s="8">
        <f t="shared" si="12"/>
        <v>6.74</v>
      </c>
      <c r="Q15" s="8">
        <f t="shared" si="3"/>
        <v>700</v>
      </c>
    </row>
    <row r="16" spans="1:17" ht="27.75" customHeight="1" x14ac:dyDescent="0.25">
      <c r="A16" s="10">
        <v>7</v>
      </c>
      <c r="B16" s="24" t="s">
        <v>27</v>
      </c>
      <c r="C16" s="21" t="s">
        <v>20</v>
      </c>
      <c r="D16" s="22">
        <v>30</v>
      </c>
      <c r="E16" s="22">
        <v>40</v>
      </c>
      <c r="F16" s="23">
        <f t="shared" si="4"/>
        <v>1200</v>
      </c>
      <c r="G16" s="22">
        <v>45</v>
      </c>
      <c r="H16" s="23">
        <f t="shared" si="5"/>
        <v>1350</v>
      </c>
      <c r="I16" s="22">
        <v>43</v>
      </c>
      <c r="J16" s="23">
        <f t="shared" si="6"/>
        <v>1290</v>
      </c>
      <c r="K16" s="8">
        <f t="shared" si="7"/>
        <v>40</v>
      </c>
      <c r="L16" s="8">
        <f t="shared" si="8"/>
        <v>1200</v>
      </c>
      <c r="M16" s="8">
        <f t="shared" si="9"/>
        <v>2.52</v>
      </c>
      <c r="N16" s="8">
        <f t="shared" si="10"/>
        <v>75.5</v>
      </c>
      <c r="O16" s="8">
        <f t="shared" si="11"/>
        <v>5.9</v>
      </c>
      <c r="P16" s="8">
        <f t="shared" si="12"/>
        <v>5.9</v>
      </c>
      <c r="Q16" s="8">
        <f t="shared" si="3"/>
        <v>1200</v>
      </c>
    </row>
    <row r="17" spans="1:17" ht="26.25" customHeight="1" x14ac:dyDescent="0.25">
      <c r="A17" s="10">
        <v>8</v>
      </c>
      <c r="B17" s="24" t="s">
        <v>28</v>
      </c>
      <c r="C17" s="21" t="s">
        <v>20</v>
      </c>
      <c r="D17" s="22">
        <v>10</v>
      </c>
      <c r="E17" s="22">
        <v>140</v>
      </c>
      <c r="F17" s="23">
        <f t="shared" si="4"/>
        <v>1400</v>
      </c>
      <c r="G17" s="22">
        <v>156</v>
      </c>
      <c r="H17" s="23">
        <f t="shared" si="5"/>
        <v>1560</v>
      </c>
      <c r="I17" s="22">
        <v>155</v>
      </c>
      <c r="J17" s="23">
        <f t="shared" si="6"/>
        <v>1550</v>
      </c>
      <c r="K17" s="8">
        <f t="shared" si="7"/>
        <v>140</v>
      </c>
      <c r="L17" s="8">
        <f t="shared" si="8"/>
        <v>1400</v>
      </c>
      <c r="M17" s="8">
        <f t="shared" si="9"/>
        <v>8.9600000000000009</v>
      </c>
      <c r="N17" s="8">
        <f t="shared" si="10"/>
        <v>89.63</v>
      </c>
      <c r="O17" s="8">
        <f t="shared" si="11"/>
        <v>5.96</v>
      </c>
      <c r="P17" s="8">
        <f t="shared" si="12"/>
        <v>5.96</v>
      </c>
      <c r="Q17" s="8">
        <f t="shared" si="3"/>
        <v>1400</v>
      </c>
    </row>
    <row r="18" spans="1:17" ht="15.75" x14ac:dyDescent="0.25">
      <c r="A18" s="10"/>
      <c r="B18" s="16"/>
      <c r="C18" s="16"/>
      <c r="D18" s="18"/>
      <c r="E18" s="17">
        <f t="shared" ref="E18:Q18" si="13">SUM(E10:E17)</f>
        <v>12813.5</v>
      </c>
      <c r="F18" s="17">
        <f t="shared" si="13"/>
        <v>87500</v>
      </c>
      <c r="G18" s="17">
        <f t="shared" si="13"/>
        <v>14350</v>
      </c>
      <c r="H18" s="17">
        <f t="shared" si="13"/>
        <v>98060</v>
      </c>
      <c r="I18" s="17">
        <f t="shared" si="13"/>
        <v>13721.7</v>
      </c>
      <c r="J18" s="17">
        <f t="shared" si="13"/>
        <v>93690</v>
      </c>
      <c r="K18" s="17">
        <f t="shared" si="13"/>
        <v>12813.5</v>
      </c>
      <c r="L18" s="17">
        <f t="shared" si="13"/>
        <v>87500</v>
      </c>
      <c r="M18" s="17">
        <f t="shared" si="13"/>
        <v>773.13</v>
      </c>
      <c r="N18" s="17">
        <f t="shared" si="13"/>
        <v>5313.92</v>
      </c>
      <c r="O18" s="17">
        <f t="shared" si="13"/>
        <v>46.67</v>
      </c>
      <c r="P18" s="17">
        <f t="shared" si="13"/>
        <v>46.67</v>
      </c>
      <c r="Q18" s="17">
        <f t="shared" si="13"/>
        <v>87500</v>
      </c>
    </row>
    <row r="19" spans="1:17" x14ac:dyDescent="0.25">
      <c r="A19" s="10"/>
      <c r="M19" s="7"/>
      <c r="N19" s="7"/>
      <c r="O19" s="7"/>
    </row>
    <row r="20" spans="1:17" x14ac:dyDescent="0.25">
      <c r="A20" s="10"/>
    </row>
    <row r="21" spans="1:17" ht="15.75" x14ac:dyDescent="0.25">
      <c r="A21" s="10"/>
      <c r="B21" s="25" t="s">
        <v>18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t="35.25" customHeight="1" x14ac:dyDescent="0.25">
      <c r="A22" s="16" t="s">
        <v>6</v>
      </c>
    </row>
    <row r="23" spans="1:17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4"/>
      <c r="L23" s="4"/>
      <c r="M23" s="5"/>
      <c r="N23" s="5"/>
      <c r="O23" s="5"/>
      <c r="P23" s="5"/>
      <c r="Q23" s="5"/>
    </row>
    <row r="25" spans="1:17" ht="87.75" customHeight="1" x14ac:dyDescent="0.25"/>
    <row r="27" spans="1:17" s="3" customFormat="1" ht="15.75" x14ac:dyDescent="0.25">
      <c r="B27" s="2"/>
      <c r="C27" s="2"/>
      <c r="D27" s="2"/>
      <c r="E27" s="2"/>
      <c r="F27" s="2"/>
      <c r="G27" s="2"/>
      <c r="H27" s="2"/>
      <c r="I27" s="2"/>
      <c r="J27" s="2"/>
      <c r="K27" s="6"/>
      <c r="L27" s="6"/>
      <c r="M27" s="2"/>
      <c r="N27" s="2"/>
      <c r="O27" s="2"/>
      <c r="P27" s="2"/>
      <c r="Q27" s="2"/>
    </row>
  </sheetData>
  <mergeCells count="22"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B21:Q21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Габлина Олеся Сергеевна</cp:lastModifiedBy>
  <cp:lastPrinted>2025-07-07T12:59:47Z</cp:lastPrinted>
  <dcterms:created xsi:type="dcterms:W3CDTF">2016-05-18T09:10:41Z</dcterms:created>
  <dcterms:modified xsi:type="dcterms:W3CDTF">2026-06-11T11:00:12Z</dcterms:modified>
</cp:coreProperties>
</file>